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8c - objekt K3 - změna skladby a povrchů podlah 2 a 3_NP\"/>
    </mc:Choice>
  </mc:AlternateContent>
  <bookViews>
    <workbookView minimized="1"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8 ZL38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Stavba!$A$1:$J$55</definedName>
    <definedName name="_xlnm.Print_Area" localSheetId="3">'ZL38 ZL38c Pol'!$A$1:$U$289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7" i="12"/>
  <c r="K17" i="12"/>
  <c r="M17" i="12"/>
  <c r="O17" i="12"/>
  <c r="Q17" i="12"/>
  <c r="U17" i="12"/>
  <c r="I21" i="12"/>
  <c r="K21" i="12"/>
  <c r="M21" i="12"/>
  <c r="O21" i="12"/>
  <c r="Q21" i="12"/>
  <c r="U21" i="12"/>
  <c r="G26" i="12"/>
  <c r="O26" i="12"/>
  <c r="I27" i="12"/>
  <c r="I26" i="12" s="1"/>
  <c r="K27" i="12"/>
  <c r="K26" i="12" s="1"/>
  <c r="M27" i="12"/>
  <c r="M26" i="12" s="1"/>
  <c r="O27" i="12"/>
  <c r="Q27" i="12"/>
  <c r="Q26" i="12" s="1"/>
  <c r="U27" i="12"/>
  <c r="U26" i="12" s="1"/>
  <c r="G31" i="12"/>
  <c r="I32" i="12"/>
  <c r="K32" i="12"/>
  <c r="M32" i="12"/>
  <c r="O32" i="12"/>
  <c r="Q32" i="12"/>
  <c r="U32" i="12"/>
  <c r="I37" i="12"/>
  <c r="K37" i="12"/>
  <c r="M37" i="12"/>
  <c r="O37" i="12"/>
  <c r="Q37" i="12"/>
  <c r="U37" i="12"/>
  <c r="I42" i="12"/>
  <c r="K42" i="12"/>
  <c r="M42" i="12"/>
  <c r="O42" i="12"/>
  <c r="Q42" i="12"/>
  <c r="U42" i="12"/>
  <c r="I47" i="12"/>
  <c r="K47" i="12"/>
  <c r="M47" i="12"/>
  <c r="O47" i="12"/>
  <c r="Q47" i="12"/>
  <c r="U47" i="12"/>
  <c r="G51" i="12"/>
  <c r="I52" i="12"/>
  <c r="K52" i="12"/>
  <c r="M52" i="12"/>
  <c r="O52" i="12"/>
  <c r="Q52" i="12"/>
  <c r="U52" i="12"/>
  <c r="I60" i="12"/>
  <c r="K60" i="12"/>
  <c r="M60" i="12"/>
  <c r="O60" i="12"/>
  <c r="Q60" i="12"/>
  <c r="U60" i="12"/>
  <c r="I72" i="12"/>
  <c r="K72" i="12"/>
  <c r="M72" i="12"/>
  <c r="O72" i="12"/>
  <c r="Q72" i="12"/>
  <c r="U72" i="12"/>
  <c r="I77" i="12"/>
  <c r="K77" i="12"/>
  <c r="M77" i="12"/>
  <c r="O77" i="12"/>
  <c r="Q77" i="12"/>
  <c r="U77" i="12"/>
  <c r="I89" i="12"/>
  <c r="K89" i="12"/>
  <c r="M89" i="12"/>
  <c r="O89" i="12"/>
  <c r="Q89" i="12"/>
  <c r="U89" i="12"/>
  <c r="I118" i="12"/>
  <c r="K118" i="12"/>
  <c r="M118" i="12"/>
  <c r="O118" i="12"/>
  <c r="Q118" i="12"/>
  <c r="U118" i="12"/>
  <c r="I147" i="12"/>
  <c r="K147" i="12"/>
  <c r="M147" i="12"/>
  <c r="O147" i="12"/>
  <c r="Q147" i="12"/>
  <c r="U147" i="12"/>
  <c r="I161" i="12"/>
  <c r="K161" i="12"/>
  <c r="M161" i="12"/>
  <c r="O161" i="12"/>
  <c r="Q161" i="12"/>
  <c r="U161" i="12"/>
  <c r="I190" i="12"/>
  <c r="K190" i="12"/>
  <c r="M190" i="12"/>
  <c r="O190" i="12"/>
  <c r="Q190" i="12"/>
  <c r="U190" i="12"/>
  <c r="I203" i="12"/>
  <c r="K203" i="12"/>
  <c r="M203" i="12"/>
  <c r="O203" i="12"/>
  <c r="Q203" i="12"/>
  <c r="U203" i="12"/>
  <c r="I211" i="12"/>
  <c r="K211" i="12"/>
  <c r="M211" i="12"/>
  <c r="O211" i="12"/>
  <c r="Q211" i="12"/>
  <c r="U211" i="12"/>
  <c r="G215" i="12"/>
  <c r="I216" i="12"/>
  <c r="K216" i="12"/>
  <c r="M216" i="12"/>
  <c r="O216" i="12"/>
  <c r="Q216" i="12"/>
  <c r="U216" i="12"/>
  <c r="I221" i="12"/>
  <c r="K221" i="12"/>
  <c r="M221" i="12"/>
  <c r="O221" i="12"/>
  <c r="Q221" i="12"/>
  <c r="U221" i="12"/>
  <c r="I226" i="12"/>
  <c r="K226" i="12"/>
  <c r="M226" i="12"/>
  <c r="O226" i="12"/>
  <c r="Q226" i="12"/>
  <c r="U226" i="12"/>
  <c r="I231" i="12"/>
  <c r="K231" i="12"/>
  <c r="M231" i="12"/>
  <c r="O231" i="12"/>
  <c r="Q231" i="12"/>
  <c r="U231" i="12"/>
  <c r="I236" i="12"/>
  <c r="K236" i="12"/>
  <c r="M236" i="12"/>
  <c r="O236" i="12"/>
  <c r="Q236" i="12"/>
  <c r="U236" i="12"/>
  <c r="G240" i="12"/>
  <c r="I241" i="12"/>
  <c r="K241" i="12"/>
  <c r="M241" i="12"/>
  <c r="O241" i="12"/>
  <c r="Q241" i="12"/>
  <c r="U241" i="12"/>
  <c r="I253" i="12"/>
  <c r="K253" i="12"/>
  <c r="M253" i="12"/>
  <c r="O253" i="12"/>
  <c r="Q253" i="12"/>
  <c r="U253" i="12"/>
  <c r="I265" i="12"/>
  <c r="K265" i="12"/>
  <c r="M265" i="12"/>
  <c r="O265" i="12"/>
  <c r="Q265" i="12"/>
  <c r="U265" i="12"/>
  <c r="I277" i="12"/>
  <c r="K277" i="12"/>
  <c r="M277" i="12"/>
  <c r="O277" i="12"/>
  <c r="Q277" i="12"/>
  <c r="U277" i="12"/>
  <c r="I281" i="12"/>
  <c r="K281" i="12"/>
  <c r="M281" i="12"/>
  <c r="O281" i="12"/>
  <c r="Q281" i="12"/>
  <c r="U281" i="12"/>
  <c r="I284" i="12"/>
  <c r="K284" i="12"/>
  <c r="M284" i="12"/>
  <c r="O284" i="12"/>
  <c r="Q284" i="12"/>
  <c r="U284" i="12"/>
  <c r="I55" i="1"/>
  <c r="J51" i="1" s="1"/>
  <c r="J52" i="1"/>
  <c r="F42" i="1"/>
  <c r="G42" i="1"/>
  <c r="H42" i="1"/>
  <c r="I42" i="1"/>
  <c r="J42" i="1"/>
  <c r="J41" i="1"/>
  <c r="J40" i="1"/>
  <c r="J39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K215" i="12" l="1"/>
  <c r="M240" i="12"/>
  <c r="Q240" i="12"/>
  <c r="I240" i="12"/>
  <c r="Q51" i="12"/>
  <c r="I51" i="12"/>
  <c r="M51" i="12"/>
  <c r="M7" i="12"/>
  <c r="J50" i="1"/>
  <c r="O51" i="12"/>
  <c r="U51" i="12"/>
  <c r="K51" i="12"/>
  <c r="O7" i="12"/>
  <c r="U7" i="12"/>
  <c r="K7" i="12"/>
  <c r="O215" i="12"/>
  <c r="U215" i="12"/>
  <c r="O31" i="12"/>
  <c r="U31" i="12"/>
  <c r="K31" i="12"/>
  <c r="Q7" i="12"/>
  <c r="I7" i="12"/>
  <c r="J54" i="1"/>
  <c r="O240" i="12"/>
  <c r="U240" i="12"/>
  <c r="K240" i="12"/>
  <c r="M215" i="12"/>
  <c r="Q215" i="12"/>
  <c r="I215" i="12"/>
  <c r="M31" i="12"/>
  <c r="Q31" i="12"/>
  <c r="I31" i="12"/>
  <c r="J49" i="1"/>
  <c r="J53" i="1"/>
  <c r="J5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<sst xmlns="http://schemas.openxmlformats.org/spreadsheetml/2006/main" count="788" uniqueCount="277">
  <si>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</si>
  <si>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</si>
  <si>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</si>
  <si>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</si>
  <si>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</si>
  <si>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</si>
  <si>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</si>
  <si>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</si>
  <si>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</si>
  <si>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</si>
  <si>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</si>
  <si>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</si>
  <si>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</si>
  <si>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</si>
  <si>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</si>
  <si>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</si>
  <si>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</si>
  <si>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</si>
  <si>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</si>
  <si>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</si>
  <si>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</si>
  <si>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</si>
  <si>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</si>
  <si>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</si>
  <si>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</si>
  <si>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</si>
  <si>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</si>
  <si>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</si>
  <si>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</si>
  <si>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</si>
  <si>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</si>
  <si>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</si>
  <si>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</si>
  <si>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</si>
  <si>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</si>
  <si>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</si>
  <si>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</si>
  <si>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</si>
  <si>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</si>
  <si>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</si>
  <si>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</si>
  <si>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</si>
  <si>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</si>
  <si>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ZL38c</t>
  </si>
  <si>
    <t>K3 - změna skladby a povrchů podlah 2.NP a 3.NP</t>
  </si>
  <si>
    <t>ZL38</t>
  </si>
  <si>
    <t>K3 - Změny v dispozicích a změny ve skladbách podlah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</si>
  <si>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</si>
  <si>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</si>
  <si>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</si>
  <si>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</si>
  <si>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</si>
  <si>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</si>
  <si>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</si>
  <si>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</si>
  <si>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</si>
  <si>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</si>
  <si>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</si>
  <si>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</si>
  <si>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</si>
  <si>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</si>
  <si>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</si>
  <si>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</si>
  <si>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</si>
  <si>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</si>
  <si>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</si>
  <si>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</si>
  <si>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</si>
  <si>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</si>
  <si>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</si>
  <si>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</si>
  <si>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</si>
  <si>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</si>
  <si>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</si>
  <si>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</si>
  <si>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</si>
  <si>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99</t>
  </si>
  <si>
    <t>Staveništní přesun hmot</t>
  </si>
  <si>
    <t>711</t>
  </si>
  <si>
    <t>Izolace proti vodě</t>
  </si>
  <si>
    <t>762</t>
  </si>
  <si>
    <t>Konstrukce tesařské</t>
  </si>
  <si>
    <t>771</t>
  </si>
  <si>
    <t>Podlahy z dlaždic a obklady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</si>
  <si>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</si>
  <si>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</si>
  <si>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</si>
  <si>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</si>
  <si>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</si>
  <si>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</si>
  <si>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</si>
  <si>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</si>
  <si>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</si>
  <si>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</si>
  <si>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</si>
  <si>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</si>
  <si>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</si>
  <si>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</si>
  <si>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</si>
  <si>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</si>
  <si>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</si>
  <si>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</si>
  <si>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</si>
  <si>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</si>
  <si>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</si>
  <si>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</si>
  <si>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</si>
  <si>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</si>
  <si>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</si>
  <si>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</si>
  <si>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</si>
  <si>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</si>
  <si>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632233332</t>
  </si>
  <si>
    <t>Povrchová úprava cihelné dlažby prostředkem na bázi včelího vosku v organ. rozpouštědle</t>
  </si>
  <si>
    <t xml:space="preserve">m2    </t>
  </si>
  <si>
    <t>POL1_1</t>
  </si>
  <si>
    <t xml:space="preserve">změna povrchu podlah 2.NP : </t>
  </si>
  <si>
    <t>VV</t>
  </si>
  <si>
    <t>místnost č. K3-2-001  :  65,92</t>
  </si>
  <si>
    <t>Mezisoučet</t>
  </si>
  <si>
    <t>632451236</t>
  </si>
  <si>
    <t>Potěr pískocementový hlazený ocel. hlad. tl. 50 mm</t>
  </si>
  <si>
    <t>m2</t>
  </si>
  <si>
    <t xml:space="preserve">změna skladby podlahy : </t>
  </si>
  <si>
    <t xml:space="preserve">výkres č.A.1.2.b.06 - 3.NP  :  </t>
  </si>
  <si>
    <t>místnost č. K3-3-011 : 3,9</t>
  </si>
  <si>
    <t>místnost č. K3-3-012 : 3,4</t>
  </si>
  <si>
    <t>632939121</t>
  </si>
  <si>
    <t>Pokládka dlažby cihelné tl.do 60 na maltu tl.30 mm</t>
  </si>
  <si>
    <t xml:space="preserve">změna povrchu podlah 2.NP a 3.NP : </t>
  </si>
  <si>
    <t>59689003</t>
  </si>
  <si>
    <t>Dlažba cihelná, ručně vyráběná s upraveným povrchem 200/200/30 mm</t>
  </si>
  <si>
    <t>POL3_1</t>
  </si>
  <si>
    <t>prořez 5% : 65,92*0,05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</si>
  <si>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</si>
  <si>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</si>
  <si>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</si>
  <si>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</si>
  <si>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</si>
  <si>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 : </t>
  </si>
  <si>
    <t>Součet: : 5,67651</t>
  </si>
  <si>
    <t>711212000</t>
  </si>
  <si>
    <t>Penetrace podkladu pod hydroizolační nátěr, ASO-Unigrund (fa Schömburg)</t>
  </si>
  <si>
    <t>POL1_</t>
  </si>
  <si>
    <t>711212002</t>
  </si>
  <si>
    <t>Hydroizolační povlak - nátěr nebo stěrka, Aquafin 2K (fa Schömburg),proti vlhkosti, tl. 2mm</t>
  </si>
  <si>
    <t>711212601</t>
  </si>
  <si>
    <t>Těsnicí pás do spoje podlaha - stěna, Aso Dichtband-2000-S š. 120 mm (fa Schomburg)</t>
  </si>
  <si>
    <t>m</t>
  </si>
  <si>
    <t>místnost č. K3-3-011 : 2,728*2+1,354*2</t>
  </si>
  <si>
    <t>místnost č. K3-3-012 : 2,45*2+1,39*2</t>
  </si>
  <si>
    <t>998711102</t>
  </si>
  <si>
    <t>Přesun hmot pro izolace proti vodě, výšky do 12 m</t>
  </si>
  <si>
    <t xml:space="preserve">6,7,8, : </t>
  </si>
  <si>
    <t>Součet: : 0,03347</t>
  </si>
  <si>
    <t>762521108</t>
  </si>
  <si>
    <t>Položení podlah montáž hrubých fošen nehoblovaných na sraz</t>
  </si>
  <si>
    <t>POL1_7</t>
  </si>
  <si>
    <t xml:space="preserve">výkaz ploch a přesné skladby podlah - viz kniha místností A.1.2.c.03  :  </t>
  </si>
  <si>
    <t xml:space="preserve">hrubá podlaha ze smrkových fošen tl.40 mm  :  </t>
  </si>
  <si>
    <t xml:space="preserve">skladba podlahy SH 09  :  </t>
  </si>
  <si>
    <t>místnost č. K3-3-011 :  -3,9</t>
  </si>
  <si>
    <t>místnost č. K3-3-012 :  -3,4</t>
  </si>
  <si>
    <t>762524108</t>
  </si>
  <si>
    <t>Položení podlah montáž z hoblovaných fošen, pero, drážka</t>
  </si>
  <si>
    <t xml:space="preserve">výkres č.A.1.2.b.05 - 2.NP : </t>
  </si>
  <si>
    <t xml:space="preserve">skladba podlahy SH 07a  :  </t>
  </si>
  <si>
    <t xml:space="preserve">dubové hoblované fošny s polodrážkou tl.30 mm  :  </t>
  </si>
  <si>
    <t>místnost č. K3-2-001 : - 65,92</t>
  </si>
  <si>
    <t xml:space="preserve">čistá podlaha z dubových hoblovaných fošen tl.30 mm  :  </t>
  </si>
  <si>
    <t>762526210</t>
  </si>
  <si>
    <t>Položení podlah montáž podlahových lišt</t>
  </si>
  <si>
    <t xml:space="preserve">viz kniha truhlářských výrobků A.1.2.c.04  :  </t>
  </si>
  <si>
    <t xml:space="preserve">prvek ozn.T105  :  </t>
  </si>
  <si>
    <t>místnost č. K3-3-011 : -5,516</t>
  </si>
  <si>
    <t>762524911</t>
  </si>
  <si>
    <t>Položení polštářů tloušťky do 100 mm vč. příložek</t>
  </si>
  <si>
    <t xml:space="preserve">výkres č.A.1.2.b.04 - 1.NP  :  </t>
  </si>
  <si>
    <t xml:space="preserve">polštáře smrkové 150/110 mm po 1100 mm  :  </t>
  </si>
  <si>
    <t>místnost č. K3-2-001 :  -34,472+26,404</t>
  </si>
  <si>
    <t xml:space="preserve">polštáře smrkové 130/100  mm po 1100 mm  :  </t>
  </si>
  <si>
    <t>místnost č. K3-3-011 :  -2,758</t>
  </si>
  <si>
    <t>místnost č. K3-3-012 :  -2,758</t>
  </si>
  <si>
    <t>762595000</t>
  </si>
  <si>
    <t>Spojovací a ochranné prostředky k položení podlah</t>
  </si>
  <si>
    <t>m3</t>
  </si>
  <si>
    <t xml:space="preserve">smrkové hrubé fošny  :  </t>
  </si>
  <si>
    <t>místnost č. K3-3-011 :  -3,9*0,04*1,1</t>
  </si>
  <si>
    <t>místnost č. K3-3-012 :  -3,4*0,04*1,1</t>
  </si>
  <si>
    <t>místnost č. K3-2-001 : - 65,92*0,03*1,1</t>
  </si>
  <si>
    <t>místnost č. K3-3-011 :  -3,9*0,03*1,1</t>
  </si>
  <si>
    <t>místnost č. K3-3-012 :  -3,4*0,03*1,1</t>
  </si>
  <si>
    <t xml:space="preserve">polštáře  :  </t>
  </si>
  <si>
    <t>místnost č. K3-2-001 : - (34,472+26,404)*0,15*0,11*1,1</t>
  </si>
  <si>
    <t>místnost č. K3-3-011 : -2,758*0,13*0,1*1,1</t>
  </si>
  <si>
    <t>místnost č. K3-3-012 :  -2,758*0,13*0,1*1,1</t>
  </si>
  <si>
    <t>762911121</t>
  </si>
  <si>
    <t>Impregnace řeziva tlakovakuová Bochemit QB</t>
  </si>
  <si>
    <t>605-0</t>
  </si>
  <si>
    <t>Fošna DB hoblovaná I.jak.tl.30-40 mm, dl.300-600 cm, š.120-250 mm, s polodrážkou</t>
  </si>
  <si>
    <t>POL3_7</t>
  </si>
  <si>
    <t>místnost č. K3-2-001 :  -65,92*0,03*1,1</t>
  </si>
  <si>
    <t>místnost č. K3-3-002 :  -14,4*0,03*1,1</t>
  </si>
  <si>
    <t>místnost č. K3-3-010 :  -3,18*0,03*1,1</t>
  </si>
  <si>
    <t>místnost č. K3-3-011 : - 3,9*0,03*1,1</t>
  </si>
  <si>
    <t>místnost č. K3-3-012 : - 3,4*0,03*1,1</t>
  </si>
  <si>
    <t>60512601</t>
  </si>
  <si>
    <t>Prkno, fošna SM/JD hoblované - pero, drážka</t>
  </si>
  <si>
    <t xml:space="preserve">analoicky s polodrážkou  :  </t>
  </si>
  <si>
    <t xml:space="preserve">prořez 10%  :  </t>
  </si>
  <si>
    <t xml:space="preserve">výkres č.A.1.2.b.05 - 2.NP  :  </t>
  </si>
  <si>
    <t xml:space="preserve">skladba podlahy SH 08a  :  </t>
  </si>
  <si>
    <t xml:space="preserve">fošny smrkové tl.30 mm s polodrážkou  :  </t>
  </si>
  <si>
    <t>místnost č. K3-2-003 : - 17,66*0,03*1,1</t>
  </si>
  <si>
    <t>místnost č. K3-2-004 :  -18,17*0,03*1,1</t>
  </si>
  <si>
    <t>místnost č. K3-2-005 :  -15,78*0,03*1,1</t>
  </si>
  <si>
    <t>místnost č. K3-2-006 :  -16,37*0,03*1,1</t>
  </si>
  <si>
    <t>místnost č. K3-2-007 :  -11,7*0,03*1,1</t>
  </si>
  <si>
    <t>místnost č. K3-2-008 :  -(0,77+13,95+0,56)*0,03*1,1</t>
  </si>
  <si>
    <t>místnost č. K3-2-009 :  -17,81*0,03*1,1</t>
  </si>
  <si>
    <t xml:space="preserve">skladba podlahy SH 08c  :  </t>
  </si>
  <si>
    <t>místnost č. K3-3-004 :  -16,42*0,03*1,1</t>
  </si>
  <si>
    <t>místnost č. K3-3-006 :  -22,43*0,03*1,1</t>
  </si>
  <si>
    <t>místnost č. K3-3-007 :  -20,18*0,03*1,1</t>
  </si>
  <si>
    <t>místnost č. K3-3-008 :  -15,15*0,03*1,1</t>
  </si>
  <si>
    <t>místnost č. K3-4-009 :  -2,31*0,03*1,1</t>
  </si>
  <si>
    <t xml:space="preserve">čistá podlaha z dubových hoblovaných fošen tl.30 mm - změna - čistá podlaha ze smrkových fošen : </t>
  </si>
  <si>
    <t>místnost č. K3-3-002 : 14,4*0,03*1,1</t>
  </si>
  <si>
    <t>místnost č. K3-3-010 : 3,18*0,03*1,1</t>
  </si>
  <si>
    <t>60596002</t>
  </si>
  <si>
    <t>Řezivo - fošny, hranoly</t>
  </si>
  <si>
    <t>POL3_</t>
  </si>
  <si>
    <t>místnost č. K3-2-001 :  -(34,472+26,404)*0,15*0,11*1,1</t>
  </si>
  <si>
    <t>místnost č. K3-3-011 :  -2,758*0,13*0,1*1,1</t>
  </si>
  <si>
    <t>614-0</t>
  </si>
  <si>
    <t>Lišta dubová bez nátěru 17x25 mm</t>
  </si>
  <si>
    <t>místnost č. K3-3-002 : -14,633</t>
  </si>
  <si>
    <t>místnost č. K3-3-010 : -3,684</t>
  </si>
  <si>
    <t>prořez 10% : -23,83*0,1</t>
  </si>
  <si>
    <t>998762102</t>
  </si>
  <si>
    <t>Přesun hmot pro tesařské konstrukce, výšky do 12 m</t>
  </si>
  <si>
    <t xml:space="preserve">13,14,15,17,18, : </t>
  </si>
  <si>
    <t>Součet: : -3,91724</t>
  </si>
  <si>
    <t>771575109</t>
  </si>
  <si>
    <t>Montáž podlah z dlaždic keramických 300 x 300 mm, režných nebo glazovaných, hladkých, kladených do, flexibilního tmele</t>
  </si>
  <si>
    <t xml:space="preserve">změna skladby podlahy - změna v TZ č.28 : </t>
  </si>
  <si>
    <t>771579790</t>
  </si>
  <si>
    <t>Montáž podlah z dlaždic keramických Příplatky k položkám montáže podlah keramických příplatek za, diagonální kladení</t>
  </si>
  <si>
    <t>771579793</t>
  </si>
  <si>
    <t>Montáž podlah z dlaždic keramických Příplatky k položkám montáže podlah keramických příplatek za, spárovací hmotu - plošně</t>
  </si>
  <si>
    <t>59700009</t>
  </si>
  <si>
    <t>Dlaždice terakotová glazovaná  300/300/25 mm, různé barvy</t>
  </si>
  <si>
    <t>místnost č. K3-3-011 : 3,9*1,05</t>
  </si>
  <si>
    <t>místnost č. K3-3-012 : 3,4*1,05</t>
  </si>
  <si>
    <t>998771103</t>
  </si>
  <si>
    <t>Přesun hmot pro podlahy z dlaždic v objektech výšky do 24 m</t>
  </si>
  <si>
    <t xml:space="preserve">21,23, : </t>
  </si>
  <si>
    <t>Součet: : 0,02650</t>
  </si>
  <si>
    <t>783682142</t>
  </si>
  <si>
    <t>Nátěr speciální dřevěných podlah 1xzál.lak, 2x matný voskový lak</t>
  </si>
  <si>
    <t>místnost č. K3-2-001 :  -65,92</t>
  </si>
  <si>
    <t>místnost č. K3-3-012 : -3,4</t>
  </si>
  <si>
    <t>775592000</t>
  </si>
  <si>
    <t>Ostatní práce broušení dřevěných podlah hrubé+střední+jemné</t>
  </si>
  <si>
    <t>783626028</t>
  </si>
  <si>
    <t>Nátěry truhlářských výrobků syntetické na vzduchu schnoucí, 2x tmelení</t>
  </si>
  <si>
    <t>783782206</t>
  </si>
  <si>
    <t>Nátěry tesařských konstrukcí ochranné fungicidní+ biocidní (proti plísním, houbám a hmyzu),, dvojnásobné</t>
  </si>
  <si>
    <t xml:space="preserve">z demontáže použito 85% fošen dopočet do 85% : </t>
  </si>
  <si>
    <t>demontovaný materiál fošnových a prkených podlah :  (217,1+118,8)*0,15</t>
  </si>
  <si>
    <t>nátěr oboustranný - druhá strana : 217,1+118,8</t>
  </si>
  <si>
    <t>783903811</t>
  </si>
  <si>
    <t>Ostatní práce odmaštění chemickými rozpuštědly</t>
  </si>
  <si>
    <t>783903812</t>
  </si>
  <si>
    <t>Ostatní práce odmaštění saponáty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</si>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</sst>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1" zoomScaleNormal="100" zoomScaleSheetLayoutView="75" workbookViewId="0">
      <selection activeCell="P7" sqref="P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85980.27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-125652.54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86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87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-39672.26999999999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-39672.269999999997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-39672.269999999997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215"/>
      <c r="D39" s="216"/>
      <c r="E39" s="216"/>
      <c r="F39" s="118">
        <v>0</v>
      </c>
      <c r="G39" s="119">
        <v>-39672.269999999997</v>
      </c>
      <c r="H39" s="120"/>
      <c r="I39" s="121">
        <v>-39672.269999999997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17" t="s">
        <v>46</v>
      </c>
      <c r="D40" s="218"/>
      <c r="E40" s="218"/>
      <c r="F40" s="122">
        <v>0</v>
      </c>
      <c r="G40" s="123">
        <v>-39672.269999999997</v>
      </c>
      <c r="H40" s="123"/>
      <c r="I40" s="124">
        <v>-39672.269999999997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-39672.269999999997</v>
      </c>
      <c r="H41" s="126"/>
      <c r="I41" s="127">
        <v>-39672.269999999997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70</v>
      </c>
      <c r="C42" s="222"/>
      <c r="D42" s="222"/>
      <c r="E42" s="222"/>
      <c r="F42" s="128">
        <f>SUMIF(A39:A41,"=1",F39:F41)</f>
        <v>0</v>
      </c>
      <c r="G42" s="129">
        <f>SUMIF(A39:A41,"=1",G39:G41)</f>
        <v>-39672.269999999997</v>
      </c>
      <c r="H42" s="129">
        <f>SUMIF(A39:A41,"=1",H39:H41)</f>
        <v>0</v>
      </c>
      <c r="I42" s="130">
        <f>SUMIF(A39:A41,"=1",I39:I41)</f>
        <v>-39672.269999999997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73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74</v>
      </c>
      <c r="C49" s="223" t="s">
        <v>75</v>
      </c>
      <c r="D49" s="224"/>
      <c r="E49" s="224"/>
      <c r="F49" s="158" t="s">
        <v>26</v>
      </c>
      <c r="G49" s="151"/>
      <c r="H49" s="151"/>
      <c r="I49" s="151">
        <v>84846.39</v>
      </c>
      <c r="J49" s="154">
        <f>IF(I55=0,"",I49/I55*100)</f>
        <v>-213.86825104789824</v>
      </c>
    </row>
    <row r="50" spans="1:10" ht="25.5" customHeight="1" x14ac:dyDescent="0.2">
      <c r="A50" s="140"/>
      <c r="B50" s="142" t="s">
        <v>76</v>
      </c>
      <c r="C50" s="211" t="s">
        <v>77</v>
      </c>
      <c r="D50" s="212"/>
      <c r="E50" s="212"/>
      <c r="F50" s="159" t="s">
        <v>26</v>
      </c>
      <c r="G50" s="148"/>
      <c r="H50" s="148"/>
      <c r="I50" s="148">
        <v>1133.8800000000001</v>
      </c>
      <c r="J50" s="155">
        <f>IF(I55=0,"",I50/I55*100)</f>
        <v>-2.8581172693168311</v>
      </c>
    </row>
    <row r="51" spans="1:10" ht="25.5" customHeight="1" x14ac:dyDescent="0.2">
      <c r="A51" s="140"/>
      <c r="B51" s="142" t="s">
        <v>78</v>
      </c>
      <c r="C51" s="211" t="s">
        <v>79</v>
      </c>
      <c r="D51" s="212"/>
      <c r="E51" s="212"/>
      <c r="F51" s="159" t="s">
        <v>27</v>
      </c>
      <c r="G51" s="148"/>
      <c r="H51" s="148"/>
      <c r="I51" s="148">
        <v>4596.83</v>
      </c>
      <c r="J51" s="155">
        <f>IF(I55=0,"",I51/I55*100)</f>
        <v>-11.587010271910332</v>
      </c>
    </row>
    <row r="52" spans="1:10" ht="25.5" customHeight="1" x14ac:dyDescent="0.2">
      <c r="A52" s="140"/>
      <c r="B52" s="142" t="s">
        <v>80</v>
      </c>
      <c r="C52" s="211" t="s">
        <v>81</v>
      </c>
      <c r="D52" s="212"/>
      <c r="E52" s="212"/>
      <c r="F52" s="159" t="s">
        <v>27</v>
      </c>
      <c r="G52" s="148"/>
      <c r="H52" s="148"/>
      <c r="I52" s="148">
        <v>-144183.72</v>
      </c>
      <c r="J52" s="155">
        <f>IF(I55=0,"",I52/I55*100)</f>
        <v>363.43703044973239</v>
      </c>
    </row>
    <row r="53" spans="1:10" ht="25.5" customHeight="1" x14ac:dyDescent="0.2">
      <c r="A53" s="140"/>
      <c r="B53" s="142" t="s">
        <v>82</v>
      </c>
      <c r="C53" s="211" t="s">
        <v>83</v>
      </c>
      <c r="D53" s="212"/>
      <c r="E53" s="212"/>
      <c r="F53" s="159" t="s">
        <v>27</v>
      </c>
      <c r="G53" s="148"/>
      <c r="H53" s="148"/>
      <c r="I53" s="148">
        <v>12192.55</v>
      </c>
      <c r="J53" s="155">
        <f>IF(I55=0,"",I53/I55*100)</f>
        <v>-30.733179623953966</v>
      </c>
    </row>
    <row r="54" spans="1:10" ht="25.5" customHeight="1" x14ac:dyDescent="0.2">
      <c r="A54" s="140"/>
      <c r="B54" s="152" t="s">
        <v>84</v>
      </c>
      <c r="C54" s="213" t="s">
        <v>85</v>
      </c>
      <c r="D54" s="214"/>
      <c r="E54" s="214"/>
      <c r="F54" s="160" t="s">
        <v>27</v>
      </c>
      <c r="G54" s="153"/>
      <c r="H54" s="153"/>
      <c r="I54" s="153">
        <v>1741.8</v>
      </c>
      <c r="J54" s="156">
        <f>IF(I55=0,"",I54/I55*100)</f>
        <v>-4.3904722366529576</v>
      </c>
    </row>
    <row r="55" spans="1:10" ht="25.5" customHeight="1" x14ac:dyDescent="0.2">
      <c r="A55" s="141"/>
      <c r="B55" s="145" t="s">
        <v>1</v>
      </c>
      <c r="C55" s="145"/>
      <c r="D55" s="146"/>
      <c r="E55" s="146"/>
      <c r="F55" s="161"/>
      <c r="G55" s="149"/>
      <c r="H55" s="149"/>
      <c r="I55" s="149">
        <f>SUM(I49:I54)</f>
        <v>-39672.26999999999</v>
      </c>
      <c r="J55" s="157">
        <f>SUM(J49:J54)</f>
        <v>100.00000000000006</v>
      </c>
    </row>
    <row r="56" spans="1:10" x14ac:dyDescent="0.2">
      <c r="F56" s="100"/>
      <c r="G56" s="99"/>
      <c r="H56" s="100"/>
      <c r="I56" s="99"/>
      <c r="J56" s="101"/>
    </row>
    <row r="57" spans="1:10" x14ac:dyDescent="0.2">
      <c r="F57" s="100"/>
      <c r="G57" s="99"/>
      <c r="H57" s="100"/>
      <c r="I57" s="99"/>
      <c r="J57" s="101"/>
    </row>
    <row r="58" spans="1:10" x14ac:dyDescent="0.2">
      <c r="F58" s="100"/>
      <c r="G58" s="99"/>
      <c r="H58" s="100"/>
      <c r="I58" s="99"/>
      <c r="J58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88</v>
      </c>
    </row>
    <row r="2" spans="1:60" ht="24.95" customHeight="1" x14ac:dyDescent="0.2">
      <c r="A2" s="165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89</v>
      </c>
    </row>
    <row r="3" spans="1:60" ht="24.95" customHeight="1" x14ac:dyDescent="0.2">
      <c r="A3" s="165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8" t="s">
        <v>89</v>
      </c>
      <c r="AE3" t="s">
        <v>90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91</v>
      </c>
    </row>
    <row r="5" spans="1:60" x14ac:dyDescent="0.2">
      <c r="D5" s="164"/>
    </row>
    <row r="6" spans="1:60" ht="38.25" x14ac:dyDescent="0.2">
      <c r="A6" s="173" t="s">
        <v>92</v>
      </c>
      <c r="B6" s="171" t="s">
        <v>93</v>
      </c>
      <c r="C6" s="171" t="s">
        <v>94</v>
      </c>
      <c r="D6" s="172" t="s">
        <v>95</v>
      </c>
      <c r="E6" s="173" t="s">
        <v>96</v>
      </c>
      <c r="F6" s="168" t="s">
        <v>97</v>
      </c>
      <c r="G6" s="173" t="s">
        <v>31</v>
      </c>
      <c r="H6" s="174" t="s">
        <v>32</v>
      </c>
      <c r="I6" s="174" t="s">
        <v>98</v>
      </c>
      <c r="J6" s="174" t="s">
        <v>33</v>
      </c>
      <c r="K6" s="174" t="s">
        <v>99</v>
      </c>
      <c r="L6" s="174" t="s">
        <v>100</v>
      </c>
      <c r="M6" s="174" t="s">
        <v>101</v>
      </c>
      <c r="N6" s="174" t="s">
        <v>102</v>
      </c>
      <c r="O6" s="174" t="s">
        <v>103</v>
      </c>
      <c r="P6" s="174" t="s">
        <v>104</v>
      </c>
      <c r="Q6" s="174" t="s">
        <v>105</v>
      </c>
      <c r="R6" s="174" t="s">
        <v>106</v>
      </c>
      <c r="S6" s="174" t="s">
        <v>107</v>
      </c>
      <c r="T6" s="174" t="s">
        <v>108</v>
      </c>
      <c r="U6" s="174" t="s">
        <v>109</v>
      </c>
    </row>
    <row r="7" spans="1:60" x14ac:dyDescent="0.2">
      <c r="A7" s="175" t="s">
        <v>110</v>
      </c>
      <c r="B7" s="177" t="s">
        <v>74</v>
      </c>
      <c r="C7" s="178" t="s">
        <v>75</v>
      </c>
      <c r="D7" s="179"/>
      <c r="E7" s="186"/>
      <c r="F7" s="191"/>
      <c r="G7" s="191">
        <f>SUMIF(AE8:AE25,"&lt;&gt;NOR",G8:G25)</f>
        <v>84846.39</v>
      </c>
      <c r="H7" s="191"/>
      <c r="I7" s="191">
        <f>SUM(I8:I25)</f>
        <v>47066.879999999997</v>
      </c>
      <c r="J7" s="191"/>
      <c r="K7" s="191">
        <f>SUM(K8:K25)</f>
        <v>37779.51</v>
      </c>
      <c r="L7" s="191"/>
      <c r="M7" s="191">
        <f>SUM(M8:M25)</f>
        <v>102664.13189999999</v>
      </c>
      <c r="N7" s="191"/>
      <c r="O7" s="191">
        <f>SUM(O8:O25)</f>
        <v>5.68</v>
      </c>
      <c r="P7" s="191"/>
      <c r="Q7" s="191">
        <f>SUM(Q8:Q25)</f>
        <v>0</v>
      </c>
      <c r="R7" s="191"/>
      <c r="S7" s="191"/>
      <c r="T7" s="192"/>
      <c r="U7" s="191">
        <f>SUM(U8:U25)</f>
        <v>0</v>
      </c>
      <c r="AE7" t="s">
        <v>111</v>
      </c>
    </row>
    <row r="8" spans="1:60" ht="22.5" outlineLevel="1" x14ac:dyDescent="0.2">
      <c r="A8" s="170">
        <v>1</v>
      </c>
      <c r="B8" s="180" t="s">
        <v>112</v>
      </c>
      <c r="C8" s="203" t="s">
        <v>113</v>
      </c>
      <c r="D8" s="182" t="s">
        <v>114</v>
      </c>
      <c r="E8" s="187">
        <v>65.92</v>
      </c>
      <c r="F8" s="193">
        <v>98.6</v>
      </c>
      <c r="G8" s="193">
        <v>6499.71</v>
      </c>
      <c r="H8" s="193">
        <v>0</v>
      </c>
      <c r="I8" s="193">
        <f>ROUND(E8*H8,2)</f>
        <v>0</v>
      </c>
      <c r="J8" s="193">
        <v>98.6</v>
      </c>
      <c r="K8" s="193">
        <f>ROUND(E8*J8,2)</f>
        <v>6499.71</v>
      </c>
      <c r="L8" s="193">
        <v>21</v>
      </c>
      <c r="M8" s="193">
        <f>G8*(1+L8/100)</f>
        <v>7864.6490999999996</v>
      </c>
      <c r="N8" s="193">
        <v>1E-3</v>
      </c>
      <c r="O8" s="193">
        <f>ROUND(E8*N8,2)</f>
        <v>7.0000000000000007E-2</v>
      </c>
      <c r="P8" s="193">
        <v>0</v>
      </c>
      <c r="Q8" s="193">
        <f>ROUND(E8*P8,2)</f>
        <v>0</v>
      </c>
      <c r="R8" s="193"/>
      <c r="S8" s="193"/>
      <c r="T8" s="194">
        <v>0</v>
      </c>
      <c r="U8" s="193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115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4" t="s">
        <v>116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117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118</v>
      </c>
      <c r="D10" s="183"/>
      <c r="E10" s="188">
        <v>65.92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117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5" t="s">
        <v>119</v>
      </c>
      <c r="D11" s="184"/>
      <c r="E11" s="189">
        <v>65.92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117</v>
      </c>
      <c r="AF11" s="169">
        <v>1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>
        <v>2</v>
      </c>
      <c r="B12" s="180" t="s">
        <v>120</v>
      </c>
      <c r="C12" s="203" t="s">
        <v>121</v>
      </c>
      <c r="D12" s="182" t="s">
        <v>122</v>
      </c>
      <c r="E12" s="187">
        <v>7.3</v>
      </c>
      <c r="F12" s="193">
        <v>193.8</v>
      </c>
      <c r="G12" s="193">
        <v>1414.74</v>
      </c>
      <c r="H12" s="193">
        <v>0</v>
      </c>
      <c r="I12" s="193">
        <f>ROUND(E12*H12,2)</f>
        <v>0</v>
      </c>
      <c r="J12" s="193">
        <v>193.8</v>
      </c>
      <c r="K12" s="193">
        <f>ROUND(E12*J12,2)</f>
        <v>1414.74</v>
      </c>
      <c r="L12" s="193">
        <v>21</v>
      </c>
      <c r="M12" s="193">
        <f>G12*(1+L12/100)</f>
        <v>1711.8353999999999</v>
      </c>
      <c r="N12" s="193">
        <v>0.1231</v>
      </c>
      <c r="O12" s="193">
        <f>ROUND(E12*N12,2)</f>
        <v>0.9</v>
      </c>
      <c r="P12" s="193">
        <v>0</v>
      </c>
      <c r="Q12" s="193">
        <f>ROUND(E12*P12,2)</f>
        <v>0</v>
      </c>
      <c r="R12" s="193"/>
      <c r="S12" s="193"/>
      <c r="T12" s="194">
        <v>0</v>
      </c>
      <c r="U12" s="193">
        <f>ROUND(E12*T12,2)</f>
        <v>0</v>
      </c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115</v>
      </c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4" t="s">
        <v>123</v>
      </c>
      <c r="D13" s="183"/>
      <c r="E13" s="188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  <c r="U13" s="193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117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124</v>
      </c>
      <c r="D14" s="183"/>
      <c r="E14" s="188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117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4" t="s">
        <v>125</v>
      </c>
      <c r="D15" s="183"/>
      <c r="E15" s="188">
        <v>3.9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117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0"/>
      <c r="C16" s="204" t="s">
        <v>126</v>
      </c>
      <c r="D16" s="183"/>
      <c r="E16" s="188">
        <v>3.4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117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>
        <v>3</v>
      </c>
      <c r="B17" s="180" t="s">
        <v>127</v>
      </c>
      <c r="C17" s="203" t="s">
        <v>128</v>
      </c>
      <c r="D17" s="182" t="s">
        <v>122</v>
      </c>
      <c r="E17" s="187">
        <v>65.92</v>
      </c>
      <c r="F17" s="193">
        <v>453.05</v>
      </c>
      <c r="G17" s="193">
        <v>29865.06</v>
      </c>
      <c r="H17" s="193">
        <v>0</v>
      </c>
      <c r="I17" s="193">
        <f>ROUND(E17*H17,2)</f>
        <v>0</v>
      </c>
      <c r="J17" s="193">
        <v>453.05</v>
      </c>
      <c r="K17" s="193">
        <f>ROUND(E17*J17,2)</f>
        <v>29865.06</v>
      </c>
      <c r="L17" s="193">
        <v>21</v>
      </c>
      <c r="M17" s="193">
        <f>G17*(1+L17/100)</f>
        <v>36136.722600000001</v>
      </c>
      <c r="N17" s="193">
        <v>7.1480000000000002E-2</v>
      </c>
      <c r="O17" s="193">
        <f>ROUND(E17*N17,2)</f>
        <v>4.71</v>
      </c>
      <c r="P17" s="193">
        <v>0</v>
      </c>
      <c r="Q17" s="193">
        <f>ROUND(E17*P17,2)</f>
        <v>0</v>
      </c>
      <c r="R17" s="193"/>
      <c r="S17" s="193"/>
      <c r="T17" s="194">
        <v>0</v>
      </c>
      <c r="U17" s="193">
        <f>ROUND(E17*T17,2)</f>
        <v>0</v>
      </c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115</v>
      </c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4" t="s">
        <v>129</v>
      </c>
      <c r="D18" s="183"/>
      <c r="E18" s="188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117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4" t="s">
        <v>118</v>
      </c>
      <c r="D19" s="183"/>
      <c r="E19" s="188">
        <v>65.92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  <c r="U19" s="193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117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5" t="s">
        <v>119</v>
      </c>
      <c r="D20" s="184"/>
      <c r="E20" s="189">
        <v>65.92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117</v>
      </c>
      <c r="AF20" s="169">
        <v>1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ht="22.5" outlineLevel="1" x14ac:dyDescent="0.2">
      <c r="A21" s="170">
        <v>4</v>
      </c>
      <c r="B21" s="180" t="s">
        <v>130</v>
      </c>
      <c r="C21" s="203" t="s">
        <v>131</v>
      </c>
      <c r="D21" s="182" t="s">
        <v>114</v>
      </c>
      <c r="E21" s="187">
        <v>69.215999999999994</v>
      </c>
      <c r="F21" s="193">
        <v>680</v>
      </c>
      <c r="G21" s="193">
        <v>47066.879999999997</v>
      </c>
      <c r="H21" s="193">
        <v>680</v>
      </c>
      <c r="I21" s="193">
        <f>ROUND(E21*H21,2)</f>
        <v>47066.879999999997</v>
      </c>
      <c r="J21" s="193">
        <v>0</v>
      </c>
      <c r="K21" s="193">
        <f>ROUND(E21*J21,2)</f>
        <v>0</v>
      </c>
      <c r="L21" s="193">
        <v>21</v>
      </c>
      <c r="M21" s="193">
        <f>G21*(1+L21/100)</f>
        <v>56950.924799999993</v>
      </c>
      <c r="N21" s="193">
        <v>0</v>
      </c>
      <c r="O21" s="193">
        <f>ROUND(E21*N21,2)</f>
        <v>0</v>
      </c>
      <c r="P21" s="193">
        <v>0</v>
      </c>
      <c r="Q21" s="193">
        <f>ROUND(E21*P21,2)</f>
        <v>0</v>
      </c>
      <c r="R21" s="193"/>
      <c r="S21" s="193"/>
      <c r="T21" s="194">
        <v>0</v>
      </c>
      <c r="U21" s="193">
        <f>ROUND(E21*T21,2)</f>
        <v>0</v>
      </c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132</v>
      </c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4" t="s">
        <v>116</v>
      </c>
      <c r="D22" s="183"/>
      <c r="E22" s="188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117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4" t="s">
        <v>118</v>
      </c>
      <c r="D23" s="183"/>
      <c r="E23" s="188">
        <v>65.92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117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0"/>
      <c r="C24" s="205" t="s">
        <v>119</v>
      </c>
      <c r="D24" s="184"/>
      <c r="E24" s="189">
        <v>65.92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  <c r="U24" s="193"/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117</v>
      </c>
      <c r="AF24" s="169">
        <v>1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4" t="s">
        <v>133</v>
      </c>
      <c r="D25" s="183"/>
      <c r="E25" s="188">
        <v>3.2959999999999998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117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x14ac:dyDescent="0.2">
      <c r="A26" s="176" t="s">
        <v>110</v>
      </c>
      <c r="B26" s="181" t="s">
        <v>76</v>
      </c>
      <c r="C26" s="206" t="s">
        <v>77</v>
      </c>
      <c r="D26" s="185"/>
      <c r="E26" s="190"/>
      <c r="F26" s="195"/>
      <c r="G26" s="195">
        <f>SUMIF(AE27:AE30,"&lt;&gt;NOR",G27:G30)</f>
        <v>1133.8800000000001</v>
      </c>
      <c r="H26" s="195"/>
      <c r="I26" s="195">
        <f>SUM(I27:I30)</f>
        <v>0</v>
      </c>
      <c r="J26" s="195"/>
      <c r="K26" s="195">
        <f>SUM(K27:K30)</f>
        <v>1133.8800000000001</v>
      </c>
      <c r="L26" s="195"/>
      <c r="M26" s="195">
        <f>SUM(M27:M30)</f>
        <v>1371.9948000000002</v>
      </c>
      <c r="N26" s="195"/>
      <c r="O26" s="195">
        <f>SUM(O27:O30)</f>
        <v>0</v>
      </c>
      <c r="P26" s="195"/>
      <c r="Q26" s="195">
        <f>SUM(Q27:Q30)</f>
        <v>0</v>
      </c>
      <c r="R26" s="195"/>
      <c r="S26" s="195"/>
      <c r="T26" s="196"/>
      <c r="U26" s="195">
        <f>SUM(U27:U30)</f>
        <v>0</v>
      </c>
      <c r="AE26" t="s">
        <v>111</v>
      </c>
    </row>
    <row r="27" spans="1:60" outlineLevel="1" x14ac:dyDescent="0.2">
      <c r="A27" s="170">
        <v>5</v>
      </c>
      <c r="B27" s="180" t="s">
        <v>134</v>
      </c>
      <c r="C27" s="203" t="s">
        <v>135</v>
      </c>
      <c r="D27" s="182" t="s">
        <v>136</v>
      </c>
      <c r="E27" s="187">
        <v>5.6765100000000004</v>
      </c>
      <c r="F27" s="193">
        <v>199.75</v>
      </c>
      <c r="G27" s="193">
        <v>1133.8800000000001</v>
      </c>
      <c r="H27" s="193">
        <v>0</v>
      </c>
      <c r="I27" s="193">
        <f>ROUND(E27*H27,2)</f>
        <v>0</v>
      </c>
      <c r="J27" s="193">
        <v>199.75</v>
      </c>
      <c r="K27" s="193">
        <f>ROUND(E27*J27,2)</f>
        <v>1133.8800000000001</v>
      </c>
      <c r="L27" s="193">
        <v>21</v>
      </c>
      <c r="M27" s="193">
        <f>G27*(1+L27/100)</f>
        <v>1371.9948000000002</v>
      </c>
      <c r="N27" s="193">
        <v>0</v>
      </c>
      <c r="O27" s="193">
        <f>ROUND(E27*N27,2)</f>
        <v>0</v>
      </c>
      <c r="P27" s="193">
        <v>0</v>
      </c>
      <c r="Q27" s="193">
        <f>ROUND(E27*P27,2)</f>
        <v>0</v>
      </c>
      <c r="R27" s="193"/>
      <c r="S27" s="193"/>
      <c r="T27" s="194">
        <v>0</v>
      </c>
      <c r="U27" s="193">
        <f>ROUND(E27*T27,2)</f>
        <v>0</v>
      </c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137</v>
      </c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4" t="s">
        <v>138</v>
      </c>
      <c r="D28" s="183"/>
      <c r="E28" s="188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  <c r="U28" s="193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117</v>
      </c>
      <c r="AF28" s="169">
        <v>0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 x14ac:dyDescent="0.2">
      <c r="A29" s="170"/>
      <c r="B29" s="180"/>
      <c r="C29" s="204" t="s">
        <v>139</v>
      </c>
      <c r="D29" s="183"/>
      <c r="E29" s="188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  <c r="U29" s="193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117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4" t="s">
        <v>140</v>
      </c>
      <c r="D30" s="183"/>
      <c r="E30" s="188">
        <v>5.6765100000000004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117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x14ac:dyDescent="0.2">
      <c r="A31" s="176" t="s">
        <v>110</v>
      </c>
      <c r="B31" s="181" t="s">
        <v>78</v>
      </c>
      <c r="C31" s="206" t="s">
        <v>79</v>
      </c>
      <c r="D31" s="185"/>
      <c r="E31" s="190"/>
      <c r="F31" s="195"/>
      <c r="G31" s="195">
        <f>SUMIF(AE32:AE50,"&lt;&gt;NOR",G32:G50)</f>
        <v>4596.83</v>
      </c>
      <c r="H31" s="195"/>
      <c r="I31" s="195">
        <f>SUM(I32:I50)</f>
        <v>3175.96</v>
      </c>
      <c r="J31" s="195"/>
      <c r="K31" s="195">
        <f>SUM(K32:K50)</f>
        <v>1420.86</v>
      </c>
      <c r="L31" s="195"/>
      <c r="M31" s="195">
        <f>SUM(M32:M50)</f>
        <v>5562.1643000000004</v>
      </c>
      <c r="N31" s="195"/>
      <c r="O31" s="195">
        <f>SUM(O32:O50)</f>
        <v>0.04</v>
      </c>
      <c r="P31" s="195"/>
      <c r="Q31" s="195">
        <f>SUM(Q32:Q50)</f>
        <v>0</v>
      </c>
      <c r="R31" s="195"/>
      <c r="S31" s="195"/>
      <c r="T31" s="196"/>
      <c r="U31" s="195">
        <f>SUM(U32:U50)</f>
        <v>5.8500000000000005</v>
      </c>
      <c r="AE31" t="s">
        <v>111</v>
      </c>
    </row>
    <row r="32" spans="1:60" ht="22.5" outlineLevel="1" x14ac:dyDescent="0.2">
      <c r="A32" s="170">
        <v>6</v>
      </c>
      <c r="B32" s="180" t="s">
        <v>141</v>
      </c>
      <c r="C32" s="203" t="s">
        <v>142</v>
      </c>
      <c r="D32" s="182" t="s">
        <v>122</v>
      </c>
      <c r="E32" s="187">
        <v>7.3</v>
      </c>
      <c r="F32" s="193">
        <v>33.9</v>
      </c>
      <c r="G32" s="193">
        <v>247.47</v>
      </c>
      <c r="H32" s="193">
        <v>12.12</v>
      </c>
      <c r="I32" s="193">
        <f>ROUND(E32*H32,2)</f>
        <v>88.48</v>
      </c>
      <c r="J32" s="193">
        <v>21.78</v>
      </c>
      <c r="K32" s="193">
        <f>ROUND(E32*J32,2)</f>
        <v>158.99</v>
      </c>
      <c r="L32" s="193">
        <v>21</v>
      </c>
      <c r="M32" s="193">
        <f>G32*(1+L32/100)</f>
        <v>299.43869999999998</v>
      </c>
      <c r="N32" s="193">
        <v>2.1000000000000001E-4</v>
      </c>
      <c r="O32" s="193">
        <f>ROUND(E32*N32,2)</f>
        <v>0</v>
      </c>
      <c r="P32" s="193">
        <v>0</v>
      </c>
      <c r="Q32" s="193">
        <f>ROUND(E32*P32,2)</f>
        <v>0</v>
      </c>
      <c r="R32" s="193"/>
      <c r="S32" s="193"/>
      <c r="T32" s="194">
        <v>9.5000000000000001E-2</v>
      </c>
      <c r="U32" s="193">
        <f>ROUND(E32*T32,2)</f>
        <v>0.69</v>
      </c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143</v>
      </c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4" t="s">
        <v>123</v>
      </c>
      <c r="D33" s="183"/>
      <c r="E33" s="188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117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4" t="s">
        <v>124</v>
      </c>
      <c r="D34" s="183"/>
      <c r="E34" s="188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117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4" t="s">
        <v>125</v>
      </c>
      <c r="D35" s="183"/>
      <c r="E35" s="188">
        <v>3.9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117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126</v>
      </c>
      <c r="D36" s="183"/>
      <c r="E36" s="188">
        <v>3.4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117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70">
        <v>7</v>
      </c>
      <c r="B37" s="180" t="s">
        <v>144</v>
      </c>
      <c r="C37" s="203" t="s">
        <v>145</v>
      </c>
      <c r="D37" s="182" t="s">
        <v>122</v>
      </c>
      <c r="E37" s="187">
        <v>7.3</v>
      </c>
      <c r="F37" s="193">
        <v>328</v>
      </c>
      <c r="G37" s="193">
        <v>2394.4</v>
      </c>
      <c r="H37" s="193">
        <v>215.69</v>
      </c>
      <c r="I37" s="193">
        <f>ROUND(E37*H37,2)</f>
        <v>1574.54</v>
      </c>
      <c r="J37" s="193">
        <v>112.31</v>
      </c>
      <c r="K37" s="193">
        <f>ROUND(E37*J37,2)</f>
        <v>819.86</v>
      </c>
      <c r="L37" s="193">
        <v>21</v>
      </c>
      <c r="M37" s="193">
        <f>G37*(1+L37/100)</f>
        <v>2897.2240000000002</v>
      </c>
      <c r="N37" s="193">
        <v>3.6800000000000001E-3</v>
      </c>
      <c r="O37" s="193">
        <f>ROUND(E37*N37,2)</f>
        <v>0.03</v>
      </c>
      <c r="P37" s="193">
        <v>0</v>
      </c>
      <c r="Q37" s="193">
        <f>ROUND(E37*P37,2)</f>
        <v>0</v>
      </c>
      <c r="R37" s="193"/>
      <c r="S37" s="193"/>
      <c r="T37" s="194">
        <v>0.46100000000000002</v>
      </c>
      <c r="U37" s="193">
        <f>ROUND(E37*T37,2)</f>
        <v>3.37</v>
      </c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143</v>
      </c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4" t="s">
        <v>123</v>
      </c>
      <c r="D38" s="183"/>
      <c r="E38" s="188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117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124</v>
      </c>
      <c r="D39" s="183"/>
      <c r="E39" s="188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117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4" t="s">
        <v>125</v>
      </c>
      <c r="D40" s="183"/>
      <c r="E40" s="188">
        <v>3.9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117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0"/>
      <c r="C41" s="204" t="s">
        <v>126</v>
      </c>
      <c r="D41" s="183"/>
      <c r="E41" s="188">
        <v>3.4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4"/>
      <c r="U41" s="193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117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22.5" outlineLevel="1" x14ac:dyDescent="0.2">
      <c r="A42" s="170">
        <v>8</v>
      </c>
      <c r="B42" s="180" t="s">
        <v>146</v>
      </c>
      <c r="C42" s="203" t="s">
        <v>147</v>
      </c>
      <c r="D42" s="182" t="s">
        <v>148</v>
      </c>
      <c r="E42" s="187">
        <v>15.843999999999999</v>
      </c>
      <c r="F42" s="193">
        <v>122</v>
      </c>
      <c r="G42" s="193">
        <v>1932.97</v>
      </c>
      <c r="H42" s="193">
        <v>95.49</v>
      </c>
      <c r="I42" s="193">
        <f>ROUND(E42*H42,2)</f>
        <v>1512.94</v>
      </c>
      <c r="J42" s="193">
        <v>26.51</v>
      </c>
      <c r="K42" s="193">
        <f>ROUND(E42*J42,2)</f>
        <v>420.02</v>
      </c>
      <c r="L42" s="193">
        <v>21</v>
      </c>
      <c r="M42" s="193">
        <f>G42*(1+L42/100)</f>
        <v>2338.8937000000001</v>
      </c>
      <c r="N42" s="193">
        <v>3.2000000000000003E-4</v>
      </c>
      <c r="O42" s="193">
        <f>ROUND(E42*N42,2)</f>
        <v>0.01</v>
      </c>
      <c r="P42" s="193">
        <v>0</v>
      </c>
      <c r="Q42" s="193">
        <f>ROUND(E42*P42,2)</f>
        <v>0</v>
      </c>
      <c r="R42" s="193"/>
      <c r="S42" s="193"/>
      <c r="T42" s="194">
        <v>0.11</v>
      </c>
      <c r="U42" s="193">
        <f>ROUND(E42*T42,2)</f>
        <v>1.74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143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0"/>
      <c r="C43" s="204" t="s">
        <v>123</v>
      </c>
      <c r="D43" s="183"/>
      <c r="E43" s="188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4"/>
      <c r="U43" s="193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117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4" t="s">
        <v>124</v>
      </c>
      <c r="D44" s="183"/>
      <c r="E44" s="188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117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4" t="s">
        <v>149</v>
      </c>
      <c r="D45" s="183"/>
      <c r="E45" s="188">
        <v>8.1639999999999997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117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150</v>
      </c>
      <c r="D46" s="183"/>
      <c r="E46" s="188">
        <v>7.68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117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 x14ac:dyDescent="0.2">
      <c r="A47" s="170">
        <v>9</v>
      </c>
      <c r="B47" s="180" t="s">
        <v>151</v>
      </c>
      <c r="C47" s="203" t="s">
        <v>152</v>
      </c>
      <c r="D47" s="182" t="s">
        <v>136</v>
      </c>
      <c r="E47" s="187">
        <v>3.347E-2</v>
      </c>
      <c r="F47" s="193">
        <v>657.05</v>
      </c>
      <c r="G47" s="193">
        <v>21.99</v>
      </c>
      <c r="H47" s="193">
        <v>0</v>
      </c>
      <c r="I47" s="193">
        <f>ROUND(E47*H47,2)</f>
        <v>0</v>
      </c>
      <c r="J47" s="193">
        <v>657.05</v>
      </c>
      <c r="K47" s="193">
        <f>ROUND(E47*J47,2)</f>
        <v>21.99</v>
      </c>
      <c r="L47" s="193">
        <v>21</v>
      </c>
      <c r="M47" s="193">
        <f>G47*(1+L47/100)</f>
        <v>26.607899999999997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3"/>
      <c r="S47" s="193"/>
      <c r="T47" s="194">
        <v>1.5980000000000001</v>
      </c>
      <c r="U47" s="193">
        <f>ROUND(E47*T47,2)</f>
        <v>0.05</v>
      </c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137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4" t="s">
        <v>138</v>
      </c>
      <c r="D48" s="183"/>
      <c r="E48" s="188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117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4" t="s">
        <v>153</v>
      </c>
      <c r="D49" s="183"/>
      <c r="E49" s="188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117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4" t="s">
        <v>154</v>
      </c>
      <c r="D50" s="183"/>
      <c r="E50" s="188">
        <v>3.347E-2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117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x14ac:dyDescent="0.2">
      <c r="A51" s="176" t="s">
        <v>110</v>
      </c>
      <c r="B51" s="181" t="s">
        <v>80</v>
      </c>
      <c r="C51" s="206" t="s">
        <v>81</v>
      </c>
      <c r="D51" s="185"/>
      <c r="E51" s="190"/>
      <c r="F51" s="195"/>
      <c r="G51" s="195">
        <f>SUMIF(AE52:AE214,"&lt;&gt;NOR",G52:G214)</f>
        <v>-144183.72</v>
      </c>
      <c r="H51" s="195"/>
      <c r="I51" s="195">
        <f>SUM(I52:I214)</f>
        <v>-127412.93</v>
      </c>
      <c r="J51" s="195"/>
      <c r="K51" s="195">
        <f>SUM(K52:K214)</f>
        <v>-16770.79</v>
      </c>
      <c r="L51" s="195"/>
      <c r="M51" s="195">
        <f>SUM(M52:M214)</f>
        <v>-174462.30120000002</v>
      </c>
      <c r="N51" s="195"/>
      <c r="O51" s="195">
        <f>SUM(O52:O214)</f>
        <v>-3.91</v>
      </c>
      <c r="P51" s="195"/>
      <c r="Q51" s="195">
        <f>SUM(Q52:Q214)</f>
        <v>0</v>
      </c>
      <c r="R51" s="195"/>
      <c r="S51" s="195"/>
      <c r="T51" s="196"/>
      <c r="U51" s="195">
        <f>SUM(U52:U214)</f>
        <v>0</v>
      </c>
      <c r="AE51" t="s">
        <v>111</v>
      </c>
    </row>
    <row r="52" spans="1:60" ht="22.5" outlineLevel="1" x14ac:dyDescent="0.2">
      <c r="A52" s="170">
        <v>10</v>
      </c>
      <c r="B52" s="180" t="s">
        <v>155</v>
      </c>
      <c r="C52" s="203" t="s">
        <v>156</v>
      </c>
      <c r="D52" s="182" t="s">
        <v>122</v>
      </c>
      <c r="E52" s="187">
        <v>-7.3</v>
      </c>
      <c r="F52" s="193">
        <v>61.97</v>
      </c>
      <c r="G52" s="193">
        <v>-452.38</v>
      </c>
      <c r="H52" s="193">
        <v>0</v>
      </c>
      <c r="I52" s="193">
        <f>ROUND(E52*H52,2)</f>
        <v>0</v>
      </c>
      <c r="J52" s="193">
        <v>61.97</v>
      </c>
      <c r="K52" s="193">
        <f>ROUND(E52*J52,2)</f>
        <v>-452.38</v>
      </c>
      <c r="L52" s="193">
        <v>21</v>
      </c>
      <c r="M52" s="193">
        <f>G52*(1+L52/100)</f>
        <v>-547.37979999999993</v>
      </c>
      <c r="N52" s="193">
        <v>0</v>
      </c>
      <c r="O52" s="193">
        <f>ROUND(E52*N52,2)</f>
        <v>0</v>
      </c>
      <c r="P52" s="193">
        <v>0</v>
      </c>
      <c r="Q52" s="193">
        <f>ROUND(E52*P52,2)</f>
        <v>0</v>
      </c>
      <c r="R52" s="193"/>
      <c r="S52" s="193"/>
      <c r="T52" s="194">
        <v>0</v>
      </c>
      <c r="U52" s="193">
        <f>ROUND(E52*T52,2)</f>
        <v>0</v>
      </c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157</v>
      </c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ht="22.5" outlineLevel="1" x14ac:dyDescent="0.2">
      <c r="A53" s="170"/>
      <c r="B53" s="180"/>
      <c r="C53" s="204" t="s">
        <v>158</v>
      </c>
      <c r="D53" s="183"/>
      <c r="E53" s="188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117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/>
      <c r="B54" s="180"/>
      <c r="C54" s="204" t="s">
        <v>159</v>
      </c>
      <c r="D54" s="183"/>
      <c r="E54" s="188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117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4" t="s">
        <v>124</v>
      </c>
      <c r="D55" s="183"/>
      <c r="E55" s="188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117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4" t="s">
        <v>160</v>
      </c>
      <c r="D56" s="183"/>
      <c r="E56" s="188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117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4" t="s">
        <v>161</v>
      </c>
      <c r="D57" s="183"/>
      <c r="E57" s="188">
        <v>-3.9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117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4" t="s">
        <v>162</v>
      </c>
      <c r="D58" s="183"/>
      <c r="E58" s="188">
        <v>-3.4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117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5" t="s">
        <v>119</v>
      </c>
      <c r="D59" s="184"/>
      <c r="E59" s="189">
        <v>-7.3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117</v>
      </c>
      <c r="AF59" s="169">
        <v>1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ht="22.5" outlineLevel="1" x14ac:dyDescent="0.2">
      <c r="A60" s="170">
        <v>11</v>
      </c>
      <c r="B60" s="180" t="s">
        <v>163</v>
      </c>
      <c r="C60" s="203" t="s">
        <v>164</v>
      </c>
      <c r="D60" s="182" t="s">
        <v>122</v>
      </c>
      <c r="E60" s="187">
        <v>-73.22</v>
      </c>
      <c r="F60" s="193">
        <v>99.45</v>
      </c>
      <c r="G60" s="193">
        <v>-7281.73</v>
      </c>
      <c r="H60" s="193">
        <v>0</v>
      </c>
      <c r="I60" s="193">
        <f>ROUND(E60*H60,2)</f>
        <v>0</v>
      </c>
      <c r="J60" s="193">
        <v>99.45</v>
      </c>
      <c r="K60" s="193">
        <f>ROUND(E60*J60,2)</f>
        <v>-7281.73</v>
      </c>
      <c r="L60" s="193">
        <v>21</v>
      </c>
      <c r="M60" s="193">
        <f>G60*(1+L60/100)</f>
        <v>-8810.8932999999997</v>
      </c>
      <c r="N60" s="193">
        <v>0</v>
      </c>
      <c r="O60" s="193">
        <f>ROUND(E60*N60,2)</f>
        <v>0</v>
      </c>
      <c r="P60" s="193">
        <v>0</v>
      </c>
      <c r="Q60" s="193">
        <f>ROUND(E60*P60,2)</f>
        <v>0</v>
      </c>
      <c r="R60" s="193"/>
      <c r="S60" s="193"/>
      <c r="T60" s="194">
        <v>0</v>
      </c>
      <c r="U60" s="193">
        <f>ROUND(E60*T60,2)</f>
        <v>0</v>
      </c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157</v>
      </c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4" t="s">
        <v>165</v>
      </c>
      <c r="D61" s="183"/>
      <c r="E61" s="188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117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/>
      <c r="B62" s="180"/>
      <c r="C62" s="204" t="s">
        <v>166</v>
      </c>
      <c r="D62" s="183"/>
      <c r="E62" s="188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117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4" t="s">
        <v>167</v>
      </c>
      <c r="D63" s="183"/>
      <c r="E63" s="188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4"/>
      <c r="U63" s="193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117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/>
      <c r="B64" s="180"/>
      <c r="C64" s="204" t="s">
        <v>168</v>
      </c>
      <c r="D64" s="183"/>
      <c r="E64" s="188">
        <v>-65.92</v>
      </c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117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5" t="s">
        <v>119</v>
      </c>
      <c r="D65" s="184"/>
      <c r="E65" s="189">
        <v>-65.92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117</v>
      </c>
      <c r="AF65" s="169">
        <v>1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4" t="s">
        <v>124</v>
      </c>
      <c r="D66" s="183"/>
      <c r="E66" s="188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117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22.5" outlineLevel="1" x14ac:dyDescent="0.2">
      <c r="A67" s="170"/>
      <c r="B67" s="180"/>
      <c r="C67" s="204" t="s">
        <v>169</v>
      </c>
      <c r="D67" s="183"/>
      <c r="E67" s="188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117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4" t="s">
        <v>160</v>
      </c>
      <c r="D68" s="183"/>
      <c r="E68" s="188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117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4" t="s">
        <v>161</v>
      </c>
      <c r="D69" s="183"/>
      <c r="E69" s="188">
        <v>-3.9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117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4" t="s">
        <v>162</v>
      </c>
      <c r="D70" s="183"/>
      <c r="E70" s="188">
        <v>-3.4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4"/>
      <c r="U70" s="193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117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 x14ac:dyDescent="0.2">
      <c r="A71" s="170"/>
      <c r="B71" s="180"/>
      <c r="C71" s="205" t="s">
        <v>119</v>
      </c>
      <c r="D71" s="184"/>
      <c r="E71" s="189">
        <v>-7.3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4"/>
      <c r="U71" s="193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117</v>
      </c>
      <c r="AF71" s="169">
        <v>1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>
        <v>12</v>
      </c>
      <c r="B72" s="180" t="s">
        <v>170</v>
      </c>
      <c r="C72" s="203" t="s">
        <v>171</v>
      </c>
      <c r="D72" s="182" t="s">
        <v>148</v>
      </c>
      <c r="E72" s="187">
        <v>-5.516</v>
      </c>
      <c r="F72" s="193">
        <v>9.27</v>
      </c>
      <c r="G72" s="193">
        <v>-51.13</v>
      </c>
      <c r="H72" s="193">
        <v>0</v>
      </c>
      <c r="I72" s="193">
        <f>ROUND(E72*H72,2)</f>
        <v>0</v>
      </c>
      <c r="J72" s="193">
        <v>9.27</v>
      </c>
      <c r="K72" s="193">
        <f>ROUND(E72*J72,2)</f>
        <v>-51.13</v>
      </c>
      <c r="L72" s="193">
        <v>21</v>
      </c>
      <c r="M72" s="193">
        <f>G72*(1+L72/100)</f>
        <v>-61.8673</v>
      </c>
      <c r="N72" s="193">
        <v>0</v>
      </c>
      <c r="O72" s="193">
        <f>ROUND(E72*N72,2)</f>
        <v>0</v>
      </c>
      <c r="P72" s="193">
        <v>0</v>
      </c>
      <c r="Q72" s="193">
        <f>ROUND(E72*P72,2)</f>
        <v>0</v>
      </c>
      <c r="R72" s="193"/>
      <c r="S72" s="193"/>
      <c r="T72" s="194">
        <v>0</v>
      </c>
      <c r="U72" s="193">
        <f>ROUND(E72*T72,2)</f>
        <v>0</v>
      </c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157</v>
      </c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4" t="s">
        <v>172</v>
      </c>
      <c r="D73" s="183"/>
      <c r="E73" s="188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4"/>
      <c r="U73" s="193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117</v>
      </c>
      <c r="AF73" s="169">
        <v>0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4" t="s">
        <v>173</v>
      </c>
      <c r="D74" s="183"/>
      <c r="E74" s="188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117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4" t="s">
        <v>174</v>
      </c>
      <c r="D75" s="183"/>
      <c r="E75" s="188">
        <v>-5.516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117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5" t="s">
        <v>119</v>
      </c>
      <c r="D76" s="184"/>
      <c r="E76" s="189">
        <v>-5.516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117</v>
      </c>
      <c r="AF76" s="169">
        <v>1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>
        <v>13</v>
      </c>
      <c r="B77" s="180" t="s">
        <v>175</v>
      </c>
      <c r="C77" s="203" t="s">
        <v>176</v>
      </c>
      <c r="D77" s="182" t="s">
        <v>148</v>
      </c>
      <c r="E77" s="187">
        <v>-13.584</v>
      </c>
      <c r="F77" s="193">
        <v>90.1</v>
      </c>
      <c r="G77" s="193">
        <v>-1223.92</v>
      </c>
      <c r="H77" s="193">
        <v>0</v>
      </c>
      <c r="I77" s="193">
        <f>ROUND(E77*H77,2)</f>
        <v>0</v>
      </c>
      <c r="J77" s="193">
        <v>90.1</v>
      </c>
      <c r="K77" s="193">
        <f>ROUND(E77*J77,2)</f>
        <v>-1223.92</v>
      </c>
      <c r="L77" s="193">
        <v>21</v>
      </c>
      <c r="M77" s="193">
        <f>G77*(1+L77/100)</f>
        <v>-1480.9431999999999</v>
      </c>
      <c r="N77" s="193">
        <v>5.4400000000000004E-3</v>
      </c>
      <c r="O77" s="193">
        <f>ROUND(E77*N77,2)</f>
        <v>-7.0000000000000007E-2</v>
      </c>
      <c r="P77" s="193">
        <v>0</v>
      </c>
      <c r="Q77" s="193">
        <f>ROUND(E77*P77,2)</f>
        <v>0</v>
      </c>
      <c r="R77" s="193"/>
      <c r="S77" s="193"/>
      <c r="T77" s="194">
        <v>0</v>
      </c>
      <c r="U77" s="193">
        <f>ROUND(E77*T77,2)</f>
        <v>0</v>
      </c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157</v>
      </c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ht="22.5" outlineLevel="1" x14ac:dyDescent="0.2">
      <c r="A78" s="170"/>
      <c r="B78" s="180"/>
      <c r="C78" s="204" t="s">
        <v>158</v>
      </c>
      <c r="D78" s="183"/>
      <c r="E78" s="188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4"/>
      <c r="U78" s="193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117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 x14ac:dyDescent="0.2">
      <c r="A79" s="170"/>
      <c r="B79" s="180"/>
      <c r="C79" s="204" t="s">
        <v>177</v>
      </c>
      <c r="D79" s="183"/>
      <c r="E79" s="188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4"/>
      <c r="U79" s="193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117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4" t="s">
        <v>166</v>
      </c>
      <c r="D80" s="183"/>
      <c r="E80" s="188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117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/>
      <c r="B81" s="180"/>
      <c r="C81" s="204" t="s">
        <v>178</v>
      </c>
      <c r="D81" s="183"/>
      <c r="E81" s="188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4"/>
      <c r="U81" s="193"/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117</v>
      </c>
      <c r="AF81" s="169">
        <v>0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 x14ac:dyDescent="0.2">
      <c r="A82" s="170"/>
      <c r="B82" s="180"/>
      <c r="C82" s="204" t="s">
        <v>179</v>
      </c>
      <c r="D82" s="183"/>
      <c r="E82" s="188">
        <v>-8.0679999999999996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4"/>
      <c r="U82" s="193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117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 x14ac:dyDescent="0.2">
      <c r="A83" s="170"/>
      <c r="B83" s="180"/>
      <c r="C83" s="205" t="s">
        <v>119</v>
      </c>
      <c r="D83" s="184"/>
      <c r="E83" s="189">
        <v>-8.0679999999999996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4"/>
      <c r="U83" s="193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117</v>
      </c>
      <c r="AF83" s="169">
        <v>1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4" t="s">
        <v>180</v>
      </c>
      <c r="D84" s="183"/>
      <c r="E84" s="188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4"/>
      <c r="U84" s="193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117</v>
      </c>
      <c r="AF84" s="169">
        <v>0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/>
      <c r="B85" s="180"/>
      <c r="C85" s="204" t="s">
        <v>160</v>
      </c>
      <c r="D85" s="183"/>
      <c r="E85" s="188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4"/>
      <c r="U85" s="193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117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 x14ac:dyDescent="0.2">
      <c r="A86" s="170"/>
      <c r="B86" s="180"/>
      <c r="C86" s="204" t="s">
        <v>181</v>
      </c>
      <c r="D86" s="183"/>
      <c r="E86" s="188">
        <v>-2.758</v>
      </c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4"/>
      <c r="U86" s="193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117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 x14ac:dyDescent="0.2">
      <c r="A87" s="170"/>
      <c r="B87" s="180"/>
      <c r="C87" s="204" t="s">
        <v>182</v>
      </c>
      <c r="D87" s="183"/>
      <c r="E87" s="188">
        <v>-2.758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4"/>
      <c r="U87" s="193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117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5" t="s">
        <v>119</v>
      </c>
      <c r="D88" s="184"/>
      <c r="E88" s="189">
        <v>-5.516</v>
      </c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4"/>
      <c r="U88" s="193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117</v>
      </c>
      <c r="AF88" s="169">
        <v>1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>
        <v>14</v>
      </c>
      <c r="B89" s="180" t="s">
        <v>183</v>
      </c>
      <c r="C89" s="203" t="s">
        <v>184</v>
      </c>
      <c r="D89" s="182" t="s">
        <v>185</v>
      </c>
      <c r="E89" s="187">
        <v>-3.9212400000000001</v>
      </c>
      <c r="F89" s="193">
        <v>153</v>
      </c>
      <c r="G89" s="193">
        <v>-599.95000000000005</v>
      </c>
      <c r="H89" s="193">
        <v>0</v>
      </c>
      <c r="I89" s="193">
        <f>ROUND(E89*H89,2)</f>
        <v>0</v>
      </c>
      <c r="J89" s="193">
        <v>153</v>
      </c>
      <c r="K89" s="193">
        <f>ROUND(E89*J89,2)</f>
        <v>-599.95000000000005</v>
      </c>
      <c r="L89" s="193">
        <v>21</v>
      </c>
      <c r="M89" s="193">
        <f>G89*(1+L89/100)</f>
        <v>-725.93950000000007</v>
      </c>
      <c r="N89" s="193">
        <v>2.9499999999999999E-3</v>
      </c>
      <c r="O89" s="193">
        <f>ROUND(E89*N89,2)</f>
        <v>-0.01</v>
      </c>
      <c r="P89" s="193">
        <v>0</v>
      </c>
      <c r="Q89" s="193">
        <f>ROUND(E89*P89,2)</f>
        <v>0</v>
      </c>
      <c r="R89" s="193"/>
      <c r="S89" s="193"/>
      <c r="T89" s="194">
        <v>0</v>
      </c>
      <c r="U89" s="193">
        <f>ROUND(E89*T89,2)</f>
        <v>0</v>
      </c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157</v>
      </c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/>
      <c r="B90" s="180"/>
      <c r="C90" s="204" t="s">
        <v>186</v>
      </c>
      <c r="D90" s="183"/>
      <c r="E90" s="188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4"/>
      <c r="U90" s="193"/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117</v>
      </c>
      <c r="AF90" s="169">
        <v>0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outlineLevel="1" x14ac:dyDescent="0.2">
      <c r="A91" s="170"/>
      <c r="B91" s="180"/>
      <c r="C91" s="204" t="s">
        <v>124</v>
      </c>
      <c r="D91" s="183"/>
      <c r="E91" s="188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  <c r="U91" s="193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117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4" t="s">
        <v>160</v>
      </c>
      <c r="D92" s="183"/>
      <c r="E92" s="188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4"/>
      <c r="U92" s="193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117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4" t="s">
        <v>187</v>
      </c>
      <c r="D93" s="183"/>
      <c r="E93" s="188">
        <v>-0.1716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117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/>
      <c r="B94" s="180"/>
      <c r="C94" s="204" t="s">
        <v>188</v>
      </c>
      <c r="D94" s="183"/>
      <c r="E94" s="188">
        <v>-0.14960000000000001</v>
      </c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4"/>
      <c r="U94" s="193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117</v>
      </c>
      <c r="AF94" s="169">
        <v>0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 x14ac:dyDescent="0.2">
      <c r="A95" s="170"/>
      <c r="B95" s="180"/>
      <c r="C95" s="205" t="s">
        <v>119</v>
      </c>
      <c r="D95" s="184"/>
      <c r="E95" s="189">
        <v>-0.32119999999999999</v>
      </c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4"/>
      <c r="U95" s="193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117</v>
      </c>
      <c r="AF95" s="169">
        <v>1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 x14ac:dyDescent="0.2">
      <c r="A96" s="170"/>
      <c r="B96" s="180"/>
      <c r="C96" s="204" t="s">
        <v>177</v>
      </c>
      <c r="D96" s="183"/>
      <c r="E96" s="188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4"/>
      <c r="U96" s="193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117</v>
      </c>
      <c r="AF96" s="169">
        <v>0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/>
      <c r="B97" s="180"/>
      <c r="C97" s="204" t="s">
        <v>166</v>
      </c>
      <c r="D97" s="183"/>
      <c r="E97" s="188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4"/>
      <c r="U97" s="193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117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outlineLevel="1" x14ac:dyDescent="0.2">
      <c r="A98" s="170"/>
      <c r="B98" s="180"/>
      <c r="C98" s="204" t="s">
        <v>167</v>
      </c>
      <c r="D98" s="183"/>
      <c r="E98" s="188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4"/>
      <c r="U98" s="193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117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4" t="s">
        <v>189</v>
      </c>
      <c r="D99" s="183"/>
      <c r="E99" s="188">
        <v>-2.17536</v>
      </c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117</v>
      </c>
      <c r="AF99" s="169">
        <v>0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outlineLevel="1" x14ac:dyDescent="0.2">
      <c r="A100" s="170"/>
      <c r="B100" s="180"/>
      <c r="C100" s="205" t="s">
        <v>119</v>
      </c>
      <c r="D100" s="184"/>
      <c r="E100" s="189">
        <v>-2.17536</v>
      </c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4"/>
      <c r="U100" s="193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117</v>
      </c>
      <c r="AF100" s="169">
        <v>1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4" t="s">
        <v>124</v>
      </c>
      <c r="D101" s="183"/>
      <c r="E101" s="188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117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ht="22.5" outlineLevel="1" x14ac:dyDescent="0.2">
      <c r="A102" s="170"/>
      <c r="B102" s="180"/>
      <c r="C102" s="204" t="s">
        <v>169</v>
      </c>
      <c r="D102" s="183"/>
      <c r="E102" s="188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4"/>
      <c r="U102" s="193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117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/>
      <c r="B103" s="180"/>
      <c r="C103" s="204" t="s">
        <v>160</v>
      </c>
      <c r="D103" s="183"/>
      <c r="E103" s="188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117</v>
      </c>
      <c r="AF103" s="169">
        <v>0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 x14ac:dyDescent="0.2">
      <c r="A104" s="170"/>
      <c r="B104" s="180"/>
      <c r="C104" s="204" t="s">
        <v>190</v>
      </c>
      <c r="D104" s="183"/>
      <c r="E104" s="188">
        <v>-0.12870000000000001</v>
      </c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4"/>
      <c r="U104" s="193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117</v>
      </c>
      <c r="AF104" s="169">
        <v>0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4" t="s">
        <v>191</v>
      </c>
      <c r="D105" s="183"/>
      <c r="E105" s="188">
        <v>-0.11219999999999999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4"/>
      <c r="U105" s="193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117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 x14ac:dyDescent="0.2">
      <c r="A106" s="170"/>
      <c r="B106" s="180"/>
      <c r="C106" s="205" t="s">
        <v>119</v>
      </c>
      <c r="D106" s="184"/>
      <c r="E106" s="189">
        <v>-0.2409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4"/>
      <c r="U106" s="193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117</v>
      </c>
      <c r="AF106" s="169">
        <v>1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/>
      <c r="B107" s="180"/>
      <c r="C107" s="204" t="s">
        <v>192</v>
      </c>
      <c r="D107" s="183"/>
      <c r="E107" s="188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4"/>
      <c r="U107" s="193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117</v>
      </c>
      <c r="AF107" s="169">
        <v>0</v>
      </c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outlineLevel="1" x14ac:dyDescent="0.2">
      <c r="A108" s="170"/>
      <c r="B108" s="180"/>
      <c r="C108" s="204" t="s">
        <v>177</v>
      </c>
      <c r="D108" s="183"/>
      <c r="E108" s="188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4"/>
      <c r="U108" s="193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117</v>
      </c>
      <c r="AF108" s="169">
        <v>0</v>
      </c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 x14ac:dyDescent="0.2">
      <c r="A109" s="170"/>
      <c r="B109" s="180"/>
      <c r="C109" s="204" t="s">
        <v>166</v>
      </c>
      <c r="D109" s="183"/>
      <c r="E109" s="188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4"/>
      <c r="U109" s="193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117</v>
      </c>
      <c r="AF109" s="169">
        <v>0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 x14ac:dyDescent="0.2">
      <c r="A110" s="170"/>
      <c r="B110" s="180"/>
      <c r="C110" s="204" t="s">
        <v>178</v>
      </c>
      <c r="D110" s="183"/>
      <c r="E110" s="188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3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117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ht="22.5" outlineLevel="1" x14ac:dyDescent="0.2">
      <c r="A111" s="170"/>
      <c r="B111" s="180"/>
      <c r="C111" s="204" t="s">
        <v>193</v>
      </c>
      <c r="D111" s="183"/>
      <c r="E111" s="188">
        <v>-1.1049</v>
      </c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4"/>
      <c r="U111" s="193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117</v>
      </c>
      <c r="AF111" s="169">
        <v>0</v>
      </c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outlineLevel="1" x14ac:dyDescent="0.2">
      <c r="A112" s="170"/>
      <c r="B112" s="180"/>
      <c r="C112" s="205" t="s">
        <v>119</v>
      </c>
      <c r="D112" s="184"/>
      <c r="E112" s="189">
        <v>-1.1049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4"/>
      <c r="U112" s="193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117</v>
      </c>
      <c r="AF112" s="169">
        <v>1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outlineLevel="1" x14ac:dyDescent="0.2">
      <c r="A113" s="170"/>
      <c r="B113" s="180"/>
      <c r="C113" s="204" t="s">
        <v>180</v>
      </c>
      <c r="D113" s="183"/>
      <c r="E113" s="188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4"/>
      <c r="U113" s="193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117</v>
      </c>
      <c r="AF113" s="169">
        <v>0</v>
      </c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 x14ac:dyDescent="0.2">
      <c r="A114" s="170"/>
      <c r="B114" s="180"/>
      <c r="C114" s="204" t="s">
        <v>160</v>
      </c>
      <c r="D114" s="183"/>
      <c r="E114" s="188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4"/>
      <c r="U114" s="193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117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outlineLevel="1" x14ac:dyDescent="0.2">
      <c r="A115" s="170"/>
      <c r="B115" s="180"/>
      <c r="C115" s="204" t="s">
        <v>194</v>
      </c>
      <c r="D115" s="183"/>
      <c r="E115" s="188">
        <v>-3.9440000000000003E-2</v>
      </c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4"/>
      <c r="U115" s="193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117</v>
      </c>
      <c r="AF115" s="169">
        <v>0</v>
      </c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 x14ac:dyDescent="0.2">
      <c r="A116" s="170"/>
      <c r="B116" s="180"/>
      <c r="C116" s="204" t="s">
        <v>195</v>
      </c>
      <c r="D116" s="183"/>
      <c r="E116" s="188">
        <v>-3.9440000000000003E-2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4"/>
      <c r="U116" s="193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117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 x14ac:dyDescent="0.2">
      <c r="A117" s="170"/>
      <c r="B117" s="180"/>
      <c r="C117" s="205" t="s">
        <v>119</v>
      </c>
      <c r="D117" s="184"/>
      <c r="E117" s="189">
        <v>-7.8880000000000006E-2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4"/>
      <c r="U117" s="193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117</v>
      </c>
      <c r="AF117" s="169">
        <v>1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 x14ac:dyDescent="0.2">
      <c r="A118" s="170">
        <v>15</v>
      </c>
      <c r="B118" s="180" t="s">
        <v>196</v>
      </c>
      <c r="C118" s="203" t="s">
        <v>197</v>
      </c>
      <c r="D118" s="182" t="s">
        <v>185</v>
      </c>
      <c r="E118" s="187">
        <v>-3.9212400000000001</v>
      </c>
      <c r="F118" s="193">
        <v>731</v>
      </c>
      <c r="G118" s="193">
        <v>-2866.43</v>
      </c>
      <c r="H118" s="193">
        <v>0</v>
      </c>
      <c r="I118" s="193">
        <f>ROUND(E118*H118,2)</f>
        <v>0</v>
      </c>
      <c r="J118" s="193">
        <v>731</v>
      </c>
      <c r="K118" s="193">
        <f>ROUND(E118*J118,2)</f>
        <v>-2866.43</v>
      </c>
      <c r="L118" s="193">
        <v>21</v>
      </c>
      <c r="M118" s="193">
        <f>G118*(1+L118/100)</f>
        <v>-3468.3802999999998</v>
      </c>
      <c r="N118" s="193">
        <v>1.6500000000000001E-2</v>
      </c>
      <c r="O118" s="193">
        <f>ROUND(E118*N118,2)</f>
        <v>-0.06</v>
      </c>
      <c r="P118" s="193">
        <v>0</v>
      </c>
      <c r="Q118" s="193">
        <f>ROUND(E118*P118,2)</f>
        <v>0</v>
      </c>
      <c r="R118" s="193"/>
      <c r="S118" s="193"/>
      <c r="T118" s="194">
        <v>0</v>
      </c>
      <c r="U118" s="193">
        <f>ROUND(E118*T118,2)</f>
        <v>0</v>
      </c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157</v>
      </c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 x14ac:dyDescent="0.2">
      <c r="A119" s="170"/>
      <c r="B119" s="180"/>
      <c r="C119" s="204" t="s">
        <v>186</v>
      </c>
      <c r="D119" s="183"/>
      <c r="E119" s="188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4"/>
      <c r="U119" s="193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117</v>
      </c>
      <c r="AF119" s="169">
        <v>0</v>
      </c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 x14ac:dyDescent="0.2">
      <c r="A120" s="170"/>
      <c r="B120" s="180"/>
      <c r="C120" s="204" t="s">
        <v>124</v>
      </c>
      <c r="D120" s="183"/>
      <c r="E120" s="188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4"/>
      <c r="U120" s="193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117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 x14ac:dyDescent="0.2">
      <c r="A121" s="170"/>
      <c r="B121" s="180"/>
      <c r="C121" s="204" t="s">
        <v>160</v>
      </c>
      <c r="D121" s="183"/>
      <c r="E121" s="188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4"/>
      <c r="U121" s="193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117</v>
      </c>
      <c r="AF121" s="169">
        <v>0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70"/>
      <c r="B122" s="180"/>
      <c r="C122" s="204" t="s">
        <v>187</v>
      </c>
      <c r="D122" s="183"/>
      <c r="E122" s="188">
        <v>-0.1716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93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117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 x14ac:dyDescent="0.2">
      <c r="A123" s="170"/>
      <c r="B123" s="180"/>
      <c r="C123" s="204" t="s">
        <v>188</v>
      </c>
      <c r="D123" s="183"/>
      <c r="E123" s="188">
        <v>-0.14960000000000001</v>
      </c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4"/>
      <c r="U123" s="193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 t="s">
        <v>117</v>
      </c>
      <c r="AF123" s="169">
        <v>0</v>
      </c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 x14ac:dyDescent="0.2">
      <c r="A124" s="170"/>
      <c r="B124" s="180"/>
      <c r="C124" s="205" t="s">
        <v>119</v>
      </c>
      <c r="D124" s="184"/>
      <c r="E124" s="189">
        <v>-0.32119999999999999</v>
      </c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4"/>
      <c r="U124" s="193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 t="s">
        <v>117</v>
      </c>
      <c r="AF124" s="169">
        <v>1</v>
      </c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 x14ac:dyDescent="0.2">
      <c r="A125" s="170"/>
      <c r="B125" s="180"/>
      <c r="C125" s="204" t="s">
        <v>177</v>
      </c>
      <c r="D125" s="183"/>
      <c r="E125" s="188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4"/>
      <c r="U125" s="193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 t="s">
        <v>117</v>
      </c>
      <c r="AF125" s="169">
        <v>0</v>
      </c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outlineLevel="1" x14ac:dyDescent="0.2">
      <c r="A126" s="170"/>
      <c r="B126" s="180"/>
      <c r="C126" s="204" t="s">
        <v>166</v>
      </c>
      <c r="D126" s="183"/>
      <c r="E126" s="188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4"/>
      <c r="U126" s="193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 t="s">
        <v>117</v>
      </c>
      <c r="AF126" s="169">
        <v>0</v>
      </c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outlineLevel="1" x14ac:dyDescent="0.2">
      <c r="A127" s="170"/>
      <c r="B127" s="180"/>
      <c r="C127" s="204" t="s">
        <v>167</v>
      </c>
      <c r="D127" s="183"/>
      <c r="E127" s="188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4"/>
      <c r="U127" s="193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 t="s">
        <v>117</v>
      </c>
      <c r="AF127" s="169">
        <v>0</v>
      </c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 x14ac:dyDescent="0.2">
      <c r="A128" s="170"/>
      <c r="B128" s="180"/>
      <c r="C128" s="204" t="s">
        <v>189</v>
      </c>
      <c r="D128" s="183"/>
      <c r="E128" s="188">
        <v>-2.17536</v>
      </c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4"/>
      <c r="U128" s="193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 t="s">
        <v>117</v>
      </c>
      <c r="AF128" s="169">
        <v>0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outlineLevel="1" x14ac:dyDescent="0.2">
      <c r="A129" s="170"/>
      <c r="B129" s="180"/>
      <c r="C129" s="205" t="s">
        <v>119</v>
      </c>
      <c r="D129" s="184"/>
      <c r="E129" s="189">
        <v>-2.17536</v>
      </c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4"/>
      <c r="U129" s="193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 t="s">
        <v>117</v>
      </c>
      <c r="AF129" s="169">
        <v>1</v>
      </c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 x14ac:dyDescent="0.2">
      <c r="A130" s="170"/>
      <c r="B130" s="180"/>
      <c r="C130" s="204" t="s">
        <v>124</v>
      </c>
      <c r="D130" s="183"/>
      <c r="E130" s="188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4"/>
      <c r="U130" s="193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 t="s">
        <v>117</v>
      </c>
      <c r="AF130" s="169">
        <v>0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ht="22.5" outlineLevel="1" x14ac:dyDescent="0.2">
      <c r="A131" s="170"/>
      <c r="B131" s="180"/>
      <c r="C131" s="204" t="s">
        <v>169</v>
      </c>
      <c r="D131" s="183"/>
      <c r="E131" s="188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4"/>
      <c r="U131" s="193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 t="s">
        <v>117</v>
      </c>
      <c r="AF131" s="169">
        <v>0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outlineLevel="1" x14ac:dyDescent="0.2">
      <c r="A132" s="170"/>
      <c r="B132" s="180"/>
      <c r="C132" s="204" t="s">
        <v>160</v>
      </c>
      <c r="D132" s="183"/>
      <c r="E132" s="188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4"/>
      <c r="U132" s="193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 t="s">
        <v>117</v>
      </c>
      <c r="AF132" s="169">
        <v>0</v>
      </c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 x14ac:dyDescent="0.2">
      <c r="A133" s="170"/>
      <c r="B133" s="180"/>
      <c r="C133" s="204" t="s">
        <v>190</v>
      </c>
      <c r="D133" s="183"/>
      <c r="E133" s="188">
        <v>-0.12870000000000001</v>
      </c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4"/>
      <c r="U133" s="193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 t="s">
        <v>117</v>
      </c>
      <c r="AF133" s="169">
        <v>0</v>
      </c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 x14ac:dyDescent="0.2">
      <c r="A134" s="170"/>
      <c r="B134" s="180"/>
      <c r="C134" s="204" t="s">
        <v>191</v>
      </c>
      <c r="D134" s="183"/>
      <c r="E134" s="188">
        <v>-0.11219999999999999</v>
      </c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4"/>
      <c r="U134" s="193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 t="s">
        <v>117</v>
      </c>
      <c r="AF134" s="169">
        <v>0</v>
      </c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 x14ac:dyDescent="0.2">
      <c r="A135" s="170"/>
      <c r="B135" s="180"/>
      <c r="C135" s="205" t="s">
        <v>119</v>
      </c>
      <c r="D135" s="184"/>
      <c r="E135" s="189">
        <v>-0.2409</v>
      </c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4"/>
      <c r="U135" s="193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 t="s">
        <v>117</v>
      </c>
      <c r="AF135" s="169">
        <v>1</v>
      </c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 x14ac:dyDescent="0.2">
      <c r="A136" s="170"/>
      <c r="B136" s="180"/>
      <c r="C136" s="204" t="s">
        <v>192</v>
      </c>
      <c r="D136" s="183"/>
      <c r="E136" s="188"/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4"/>
      <c r="U136" s="193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 t="s">
        <v>117</v>
      </c>
      <c r="AF136" s="169">
        <v>0</v>
      </c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 x14ac:dyDescent="0.2">
      <c r="A137" s="170"/>
      <c r="B137" s="180"/>
      <c r="C137" s="204" t="s">
        <v>177</v>
      </c>
      <c r="D137" s="183"/>
      <c r="E137" s="188"/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4"/>
      <c r="U137" s="193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 t="s">
        <v>117</v>
      </c>
      <c r="AF137" s="169">
        <v>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outlineLevel="1" x14ac:dyDescent="0.2">
      <c r="A138" s="170"/>
      <c r="B138" s="180"/>
      <c r="C138" s="204" t="s">
        <v>166</v>
      </c>
      <c r="D138" s="183"/>
      <c r="E138" s="188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4"/>
      <c r="U138" s="193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 t="s">
        <v>117</v>
      </c>
      <c r="AF138" s="169">
        <v>0</v>
      </c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 outlineLevel="1" x14ac:dyDescent="0.2">
      <c r="A139" s="170"/>
      <c r="B139" s="180"/>
      <c r="C139" s="204" t="s">
        <v>178</v>
      </c>
      <c r="D139" s="183"/>
      <c r="E139" s="188"/>
      <c r="F139" s="193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4"/>
      <c r="U139" s="193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 t="s">
        <v>117</v>
      </c>
      <c r="AF139" s="169">
        <v>0</v>
      </c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 ht="22.5" outlineLevel="1" x14ac:dyDescent="0.2">
      <c r="A140" s="170"/>
      <c r="B140" s="180"/>
      <c r="C140" s="204" t="s">
        <v>193</v>
      </c>
      <c r="D140" s="183"/>
      <c r="E140" s="188">
        <v>-1.1049</v>
      </c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4"/>
      <c r="U140" s="193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 t="s">
        <v>117</v>
      </c>
      <c r="AF140" s="169">
        <v>0</v>
      </c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outlineLevel="1" x14ac:dyDescent="0.2">
      <c r="A141" s="170"/>
      <c r="B141" s="180"/>
      <c r="C141" s="205" t="s">
        <v>119</v>
      </c>
      <c r="D141" s="184"/>
      <c r="E141" s="189">
        <v>-1.1049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4"/>
      <c r="U141" s="193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 t="s">
        <v>117</v>
      </c>
      <c r="AF141" s="169">
        <v>1</v>
      </c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 x14ac:dyDescent="0.2">
      <c r="A142" s="170"/>
      <c r="B142" s="180"/>
      <c r="C142" s="204" t="s">
        <v>180</v>
      </c>
      <c r="D142" s="183"/>
      <c r="E142" s="188"/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4"/>
      <c r="U142" s="193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 t="s">
        <v>117</v>
      </c>
      <c r="AF142" s="169">
        <v>0</v>
      </c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outlineLevel="1" x14ac:dyDescent="0.2">
      <c r="A143" s="170"/>
      <c r="B143" s="180"/>
      <c r="C143" s="204" t="s">
        <v>160</v>
      </c>
      <c r="D143" s="183"/>
      <c r="E143" s="188"/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4"/>
      <c r="U143" s="193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 t="s">
        <v>117</v>
      </c>
      <c r="AF143" s="169">
        <v>0</v>
      </c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outlineLevel="1" x14ac:dyDescent="0.2">
      <c r="A144" s="170"/>
      <c r="B144" s="180"/>
      <c r="C144" s="204" t="s">
        <v>194</v>
      </c>
      <c r="D144" s="183"/>
      <c r="E144" s="188">
        <v>-3.9440000000000003E-2</v>
      </c>
      <c r="F144" s="193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4"/>
      <c r="U144" s="193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 t="s">
        <v>117</v>
      </c>
      <c r="AF144" s="169">
        <v>0</v>
      </c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outlineLevel="1" x14ac:dyDescent="0.2">
      <c r="A145" s="170"/>
      <c r="B145" s="180"/>
      <c r="C145" s="204" t="s">
        <v>195</v>
      </c>
      <c r="D145" s="183"/>
      <c r="E145" s="188">
        <v>-3.9440000000000003E-2</v>
      </c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4"/>
      <c r="U145" s="193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 t="s">
        <v>117</v>
      </c>
      <c r="AF145" s="169">
        <v>0</v>
      </c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 x14ac:dyDescent="0.2">
      <c r="A146" s="170"/>
      <c r="B146" s="180"/>
      <c r="C146" s="205" t="s">
        <v>119</v>
      </c>
      <c r="D146" s="184"/>
      <c r="E146" s="189">
        <v>-7.8880000000000006E-2</v>
      </c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4"/>
      <c r="U146" s="193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 t="s">
        <v>117</v>
      </c>
      <c r="AF146" s="169">
        <v>1</v>
      </c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ht="22.5" outlineLevel="1" x14ac:dyDescent="0.2">
      <c r="A147" s="170">
        <v>16</v>
      </c>
      <c r="B147" s="180" t="s">
        <v>198</v>
      </c>
      <c r="C147" s="203" t="s">
        <v>199</v>
      </c>
      <c r="D147" s="182" t="s">
        <v>185</v>
      </c>
      <c r="E147" s="187">
        <v>-2.9964</v>
      </c>
      <c r="F147" s="193">
        <v>19380</v>
      </c>
      <c r="G147" s="193">
        <v>-58070.23</v>
      </c>
      <c r="H147" s="193">
        <v>19380</v>
      </c>
      <c r="I147" s="193">
        <f>ROUND(E147*H147,2)</f>
        <v>-58070.23</v>
      </c>
      <c r="J147" s="193">
        <v>0</v>
      </c>
      <c r="K147" s="193">
        <f>ROUND(E147*J147,2)</f>
        <v>0</v>
      </c>
      <c r="L147" s="193">
        <v>21</v>
      </c>
      <c r="M147" s="193">
        <f>G147*(1+L147/100)</f>
        <v>-70264.978300000002</v>
      </c>
      <c r="N147" s="193">
        <v>0</v>
      </c>
      <c r="O147" s="193">
        <f>ROUND(E147*N147,2)</f>
        <v>0</v>
      </c>
      <c r="P147" s="193">
        <v>0</v>
      </c>
      <c r="Q147" s="193">
        <f>ROUND(E147*P147,2)</f>
        <v>0</v>
      </c>
      <c r="R147" s="193"/>
      <c r="S147" s="193"/>
      <c r="T147" s="194">
        <v>0</v>
      </c>
      <c r="U147" s="193">
        <f>ROUND(E147*T147,2)</f>
        <v>0</v>
      </c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 t="s">
        <v>200</v>
      </c>
      <c r="AF147" s="169"/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 x14ac:dyDescent="0.2">
      <c r="A148" s="170"/>
      <c r="B148" s="180"/>
      <c r="C148" s="204" t="s">
        <v>177</v>
      </c>
      <c r="D148" s="183"/>
      <c r="E148" s="188"/>
      <c r="F148" s="193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4"/>
      <c r="U148" s="193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 t="s">
        <v>117</v>
      </c>
      <c r="AF148" s="169">
        <v>0</v>
      </c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outlineLevel="1" x14ac:dyDescent="0.2">
      <c r="A149" s="170"/>
      <c r="B149" s="180"/>
      <c r="C149" s="204" t="s">
        <v>166</v>
      </c>
      <c r="D149" s="183"/>
      <c r="E149" s="188"/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4"/>
      <c r="U149" s="193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 t="s">
        <v>117</v>
      </c>
      <c r="AF149" s="169">
        <v>0</v>
      </c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 outlineLevel="1" x14ac:dyDescent="0.2">
      <c r="A150" s="170"/>
      <c r="B150" s="180"/>
      <c r="C150" s="204" t="s">
        <v>167</v>
      </c>
      <c r="D150" s="183"/>
      <c r="E150" s="188"/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4"/>
      <c r="U150" s="193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 t="s">
        <v>117</v>
      </c>
      <c r="AF150" s="169">
        <v>0</v>
      </c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outlineLevel="1" x14ac:dyDescent="0.2">
      <c r="A151" s="170"/>
      <c r="B151" s="180"/>
      <c r="C151" s="204" t="s">
        <v>201</v>
      </c>
      <c r="D151" s="183"/>
      <c r="E151" s="188">
        <v>-2.17536</v>
      </c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4"/>
      <c r="U151" s="193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 t="s">
        <v>117</v>
      </c>
      <c r="AF151" s="169">
        <v>0</v>
      </c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 x14ac:dyDescent="0.2">
      <c r="A152" s="170"/>
      <c r="B152" s="180"/>
      <c r="C152" s="205" t="s">
        <v>119</v>
      </c>
      <c r="D152" s="184"/>
      <c r="E152" s="189">
        <v>-2.17536</v>
      </c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4"/>
      <c r="U152" s="193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 t="s">
        <v>117</v>
      </c>
      <c r="AF152" s="169">
        <v>1</v>
      </c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outlineLevel="1" x14ac:dyDescent="0.2">
      <c r="A153" s="170"/>
      <c r="B153" s="180"/>
      <c r="C153" s="204" t="s">
        <v>124</v>
      </c>
      <c r="D153" s="183"/>
      <c r="E153" s="188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4"/>
      <c r="U153" s="193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 t="s">
        <v>117</v>
      </c>
      <c r="AF153" s="169">
        <v>0</v>
      </c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ht="22.5" outlineLevel="1" x14ac:dyDescent="0.2">
      <c r="A154" s="170"/>
      <c r="B154" s="180"/>
      <c r="C154" s="204" t="s">
        <v>169</v>
      </c>
      <c r="D154" s="183"/>
      <c r="E154" s="188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4"/>
      <c r="U154" s="193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 t="s">
        <v>117</v>
      </c>
      <c r="AF154" s="169">
        <v>0</v>
      </c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outlineLevel="1" x14ac:dyDescent="0.2">
      <c r="A155" s="170"/>
      <c r="B155" s="180"/>
      <c r="C155" s="204" t="s">
        <v>160</v>
      </c>
      <c r="D155" s="183"/>
      <c r="E155" s="188"/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4"/>
      <c r="U155" s="193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 t="s">
        <v>117</v>
      </c>
      <c r="AF155" s="169">
        <v>0</v>
      </c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 x14ac:dyDescent="0.2">
      <c r="A156" s="170"/>
      <c r="B156" s="180"/>
      <c r="C156" s="204" t="s">
        <v>202</v>
      </c>
      <c r="D156" s="183"/>
      <c r="E156" s="188">
        <v>-0.47520000000000001</v>
      </c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4"/>
      <c r="U156" s="193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 t="s">
        <v>117</v>
      </c>
      <c r="AF156" s="169">
        <v>0</v>
      </c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 x14ac:dyDescent="0.2">
      <c r="A157" s="170"/>
      <c r="B157" s="180"/>
      <c r="C157" s="204" t="s">
        <v>203</v>
      </c>
      <c r="D157" s="183"/>
      <c r="E157" s="188">
        <v>-0.10494000000000001</v>
      </c>
      <c r="F157" s="193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4"/>
      <c r="U157" s="193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 t="s">
        <v>117</v>
      </c>
      <c r="AF157" s="169">
        <v>0</v>
      </c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 x14ac:dyDescent="0.2">
      <c r="A158" s="170"/>
      <c r="B158" s="180"/>
      <c r="C158" s="204" t="s">
        <v>204</v>
      </c>
      <c r="D158" s="183"/>
      <c r="E158" s="188">
        <v>-0.12870000000000001</v>
      </c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4"/>
      <c r="U158" s="193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 t="s">
        <v>117</v>
      </c>
      <c r="AF158" s="169">
        <v>0</v>
      </c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outlineLevel="1" x14ac:dyDescent="0.2">
      <c r="A159" s="170"/>
      <c r="B159" s="180"/>
      <c r="C159" s="204" t="s">
        <v>205</v>
      </c>
      <c r="D159" s="183"/>
      <c r="E159" s="188">
        <v>-0.11219999999999999</v>
      </c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4"/>
      <c r="U159" s="193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 t="s">
        <v>117</v>
      </c>
      <c r="AF159" s="169">
        <v>0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outlineLevel="1" x14ac:dyDescent="0.2">
      <c r="A160" s="170"/>
      <c r="B160" s="180"/>
      <c r="C160" s="205" t="s">
        <v>119</v>
      </c>
      <c r="D160" s="184"/>
      <c r="E160" s="189">
        <v>-0.82103999999999999</v>
      </c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4"/>
      <c r="U160" s="193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 t="s">
        <v>117</v>
      </c>
      <c r="AF160" s="169">
        <v>1</v>
      </c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outlineLevel="1" x14ac:dyDescent="0.2">
      <c r="A161" s="170">
        <v>17</v>
      </c>
      <c r="B161" s="180" t="s">
        <v>206</v>
      </c>
      <c r="C161" s="203" t="s">
        <v>207</v>
      </c>
      <c r="D161" s="182" t="s">
        <v>185</v>
      </c>
      <c r="E161" s="187">
        <v>-5.6654400000000003</v>
      </c>
      <c r="F161" s="193">
        <v>10752.5</v>
      </c>
      <c r="G161" s="193">
        <v>-60917.64</v>
      </c>
      <c r="H161" s="193">
        <v>10752.5</v>
      </c>
      <c r="I161" s="193">
        <f>ROUND(E161*H161,2)</f>
        <v>-60917.64</v>
      </c>
      <c r="J161" s="193">
        <v>0</v>
      </c>
      <c r="K161" s="193">
        <f>ROUND(E161*J161,2)</f>
        <v>0</v>
      </c>
      <c r="L161" s="193">
        <v>21</v>
      </c>
      <c r="M161" s="193">
        <f>G161*(1+L161/100)</f>
        <v>-73710.344400000002</v>
      </c>
      <c r="N161" s="193">
        <v>0.55000000000000004</v>
      </c>
      <c r="O161" s="193">
        <f>ROUND(E161*N161,2)</f>
        <v>-3.12</v>
      </c>
      <c r="P161" s="193">
        <v>0</v>
      </c>
      <c r="Q161" s="193">
        <f>ROUND(E161*P161,2)</f>
        <v>0</v>
      </c>
      <c r="R161" s="193"/>
      <c r="S161" s="193"/>
      <c r="T161" s="194">
        <v>0</v>
      </c>
      <c r="U161" s="193">
        <f>ROUND(E161*T161,2)</f>
        <v>0</v>
      </c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 t="s">
        <v>200</v>
      </c>
      <c r="AF161" s="169"/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outlineLevel="1" x14ac:dyDescent="0.2">
      <c r="A162" s="170"/>
      <c r="B162" s="180"/>
      <c r="C162" s="204" t="s">
        <v>208</v>
      </c>
      <c r="D162" s="183"/>
      <c r="E162" s="188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4"/>
      <c r="U162" s="193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 t="s">
        <v>117</v>
      </c>
      <c r="AF162" s="169">
        <v>0</v>
      </c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 x14ac:dyDescent="0.2">
      <c r="A163" s="170"/>
      <c r="B163" s="180"/>
      <c r="C163" s="204" t="s">
        <v>209</v>
      </c>
      <c r="D163" s="183"/>
      <c r="E163" s="188"/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4"/>
      <c r="U163" s="193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 t="s">
        <v>117</v>
      </c>
      <c r="AF163" s="169">
        <v>0</v>
      </c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ht="22.5" outlineLevel="1" x14ac:dyDescent="0.2">
      <c r="A164" s="170"/>
      <c r="B164" s="180"/>
      <c r="C164" s="204" t="s">
        <v>158</v>
      </c>
      <c r="D164" s="183"/>
      <c r="E164" s="188"/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4"/>
      <c r="U164" s="193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 t="s">
        <v>117</v>
      </c>
      <c r="AF164" s="169">
        <v>0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 x14ac:dyDescent="0.2">
      <c r="A165" s="170"/>
      <c r="B165" s="180"/>
      <c r="C165" s="204" t="s">
        <v>210</v>
      </c>
      <c r="D165" s="183"/>
      <c r="E165" s="188"/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  <c r="U165" s="193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 t="s">
        <v>117</v>
      </c>
      <c r="AF165" s="169">
        <v>0</v>
      </c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 x14ac:dyDescent="0.2">
      <c r="A166" s="170"/>
      <c r="B166" s="180"/>
      <c r="C166" s="204" t="s">
        <v>211</v>
      </c>
      <c r="D166" s="183"/>
      <c r="E166" s="188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4"/>
      <c r="U166" s="193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 t="s">
        <v>117</v>
      </c>
      <c r="AF166" s="169">
        <v>0</v>
      </c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 x14ac:dyDescent="0.2">
      <c r="A167" s="170"/>
      <c r="B167" s="180"/>
      <c r="C167" s="204" t="s">
        <v>212</v>
      </c>
      <c r="D167" s="183"/>
      <c r="E167" s="188"/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4"/>
      <c r="U167" s="193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 t="s">
        <v>117</v>
      </c>
      <c r="AF167" s="169">
        <v>0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 x14ac:dyDescent="0.2">
      <c r="A168" s="170"/>
      <c r="B168" s="180"/>
      <c r="C168" s="204" t="s">
        <v>213</v>
      </c>
      <c r="D168" s="183"/>
      <c r="E168" s="188">
        <v>-0.58277999999999996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4"/>
      <c r="U168" s="193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 t="s">
        <v>117</v>
      </c>
      <c r="AF168" s="169">
        <v>0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outlineLevel="1" x14ac:dyDescent="0.2">
      <c r="A169" s="170"/>
      <c r="B169" s="180"/>
      <c r="C169" s="204" t="s">
        <v>214</v>
      </c>
      <c r="D169" s="183"/>
      <c r="E169" s="188">
        <v>-0.59960999999999998</v>
      </c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4"/>
      <c r="U169" s="193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 t="s">
        <v>117</v>
      </c>
      <c r="AF169" s="169">
        <v>0</v>
      </c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 x14ac:dyDescent="0.2">
      <c r="A170" s="170"/>
      <c r="B170" s="180"/>
      <c r="C170" s="204" t="s">
        <v>215</v>
      </c>
      <c r="D170" s="183"/>
      <c r="E170" s="188">
        <v>-0.52073999999999998</v>
      </c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4"/>
      <c r="U170" s="193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 t="s">
        <v>117</v>
      </c>
      <c r="AF170" s="169">
        <v>0</v>
      </c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 x14ac:dyDescent="0.2">
      <c r="A171" s="170"/>
      <c r="B171" s="180"/>
      <c r="C171" s="204" t="s">
        <v>216</v>
      </c>
      <c r="D171" s="183"/>
      <c r="E171" s="188">
        <v>-0.54020999999999997</v>
      </c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4"/>
      <c r="U171" s="193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 t="s">
        <v>117</v>
      </c>
      <c r="AF171" s="169">
        <v>0</v>
      </c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 x14ac:dyDescent="0.2">
      <c r="A172" s="170"/>
      <c r="B172" s="180"/>
      <c r="C172" s="204" t="s">
        <v>217</v>
      </c>
      <c r="D172" s="183"/>
      <c r="E172" s="188">
        <v>-0.3861</v>
      </c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4"/>
      <c r="U172" s="193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 t="s">
        <v>117</v>
      </c>
      <c r="AF172" s="169">
        <v>0</v>
      </c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outlineLevel="1" x14ac:dyDescent="0.2">
      <c r="A173" s="170"/>
      <c r="B173" s="180"/>
      <c r="C173" s="204" t="s">
        <v>218</v>
      </c>
      <c r="D173" s="183"/>
      <c r="E173" s="188">
        <v>-0.50424000000000002</v>
      </c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4"/>
      <c r="U173" s="193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 t="s">
        <v>117</v>
      </c>
      <c r="AF173" s="169">
        <v>0</v>
      </c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 x14ac:dyDescent="0.2">
      <c r="A174" s="170"/>
      <c r="B174" s="180"/>
      <c r="C174" s="204" t="s">
        <v>219</v>
      </c>
      <c r="D174" s="183"/>
      <c r="E174" s="188">
        <v>-0.58772999999999997</v>
      </c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4"/>
      <c r="U174" s="193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 t="s">
        <v>117</v>
      </c>
      <c r="AF174" s="169">
        <v>0</v>
      </c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 x14ac:dyDescent="0.2">
      <c r="A175" s="170"/>
      <c r="B175" s="180"/>
      <c r="C175" s="205" t="s">
        <v>119</v>
      </c>
      <c r="D175" s="184"/>
      <c r="E175" s="189">
        <v>-3.7214100000000001</v>
      </c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4"/>
      <c r="U175" s="193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 t="s">
        <v>117</v>
      </c>
      <c r="AF175" s="169">
        <v>1</v>
      </c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 x14ac:dyDescent="0.2">
      <c r="A176" s="170"/>
      <c r="B176" s="180"/>
      <c r="C176" s="204" t="s">
        <v>220</v>
      </c>
      <c r="D176" s="183"/>
      <c r="E176" s="188"/>
      <c r="F176" s="193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4"/>
      <c r="U176" s="193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 t="s">
        <v>117</v>
      </c>
      <c r="AF176" s="169">
        <v>0</v>
      </c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outlineLevel="1" x14ac:dyDescent="0.2">
      <c r="A177" s="170"/>
      <c r="B177" s="180"/>
      <c r="C177" s="204" t="s">
        <v>212</v>
      </c>
      <c r="D177" s="183"/>
      <c r="E177" s="188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4"/>
      <c r="U177" s="193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 t="s">
        <v>117</v>
      </c>
      <c r="AF177" s="169">
        <v>0</v>
      </c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 x14ac:dyDescent="0.2">
      <c r="A178" s="170"/>
      <c r="B178" s="180"/>
      <c r="C178" s="204" t="s">
        <v>221</v>
      </c>
      <c r="D178" s="183"/>
      <c r="E178" s="188">
        <v>-0.54186000000000001</v>
      </c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4"/>
      <c r="U178" s="193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 t="s">
        <v>117</v>
      </c>
      <c r="AF178" s="169">
        <v>0</v>
      </c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outlineLevel="1" x14ac:dyDescent="0.2">
      <c r="A179" s="170"/>
      <c r="B179" s="180"/>
      <c r="C179" s="204" t="s">
        <v>222</v>
      </c>
      <c r="D179" s="183"/>
      <c r="E179" s="188">
        <v>-0.74019000000000001</v>
      </c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4"/>
      <c r="U179" s="193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 t="s">
        <v>117</v>
      </c>
      <c r="AF179" s="169">
        <v>0</v>
      </c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 outlineLevel="1" x14ac:dyDescent="0.2">
      <c r="A180" s="170"/>
      <c r="B180" s="180"/>
      <c r="C180" s="204" t="s">
        <v>223</v>
      </c>
      <c r="D180" s="183"/>
      <c r="E180" s="188">
        <v>-0.66593999999999998</v>
      </c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4"/>
      <c r="U180" s="193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 t="s">
        <v>117</v>
      </c>
      <c r="AF180" s="169">
        <v>0</v>
      </c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</row>
    <row r="181" spans="1:60" outlineLevel="1" x14ac:dyDescent="0.2">
      <c r="A181" s="170"/>
      <c r="B181" s="180"/>
      <c r="C181" s="204" t="s">
        <v>224</v>
      </c>
      <c r="D181" s="183"/>
      <c r="E181" s="188">
        <v>-0.49995000000000001</v>
      </c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4"/>
      <c r="U181" s="193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 t="s">
        <v>117</v>
      </c>
      <c r="AF181" s="169">
        <v>0</v>
      </c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 x14ac:dyDescent="0.2">
      <c r="A182" s="170"/>
      <c r="B182" s="180"/>
      <c r="C182" s="204" t="s">
        <v>225</v>
      </c>
      <c r="D182" s="183"/>
      <c r="E182" s="188">
        <v>-7.6230000000000006E-2</v>
      </c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4"/>
      <c r="U182" s="193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 t="s">
        <v>117</v>
      </c>
      <c r="AF182" s="169">
        <v>0</v>
      </c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outlineLevel="1" x14ac:dyDescent="0.2">
      <c r="A183" s="170"/>
      <c r="B183" s="180"/>
      <c r="C183" s="205" t="s">
        <v>119</v>
      </c>
      <c r="D183" s="184"/>
      <c r="E183" s="189">
        <v>-2.5241699999999998</v>
      </c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4"/>
      <c r="U183" s="193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 t="s">
        <v>117</v>
      </c>
      <c r="AF183" s="169">
        <v>1</v>
      </c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 x14ac:dyDescent="0.2">
      <c r="A184" s="170"/>
      <c r="B184" s="180"/>
      <c r="C184" s="204" t="s">
        <v>124</v>
      </c>
      <c r="D184" s="183"/>
      <c r="E184" s="188"/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4"/>
      <c r="U184" s="193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 t="s">
        <v>117</v>
      </c>
      <c r="AF184" s="169">
        <v>0</v>
      </c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 ht="22.5" outlineLevel="1" x14ac:dyDescent="0.2">
      <c r="A185" s="170"/>
      <c r="B185" s="180"/>
      <c r="C185" s="204" t="s">
        <v>226</v>
      </c>
      <c r="D185" s="183"/>
      <c r="E185" s="188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4"/>
      <c r="U185" s="193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 t="s">
        <v>117</v>
      </c>
      <c r="AF185" s="169">
        <v>0</v>
      </c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</row>
    <row r="186" spans="1:60" outlineLevel="1" x14ac:dyDescent="0.2">
      <c r="A186" s="170"/>
      <c r="B186" s="180"/>
      <c r="C186" s="204" t="s">
        <v>160</v>
      </c>
      <c r="D186" s="183"/>
      <c r="E186" s="188"/>
      <c r="F186" s="193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4"/>
      <c r="U186" s="193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 t="s">
        <v>117</v>
      </c>
      <c r="AF186" s="169">
        <v>0</v>
      </c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 outlineLevel="1" x14ac:dyDescent="0.2">
      <c r="A187" s="170"/>
      <c r="B187" s="180"/>
      <c r="C187" s="204" t="s">
        <v>227</v>
      </c>
      <c r="D187" s="183"/>
      <c r="E187" s="188">
        <v>0.47520000000000001</v>
      </c>
      <c r="F187" s="193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4"/>
      <c r="U187" s="193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 t="s">
        <v>117</v>
      </c>
      <c r="AF187" s="169">
        <v>0</v>
      </c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</row>
    <row r="188" spans="1:60" outlineLevel="1" x14ac:dyDescent="0.2">
      <c r="A188" s="170"/>
      <c r="B188" s="180"/>
      <c r="C188" s="204" t="s">
        <v>228</v>
      </c>
      <c r="D188" s="183"/>
      <c r="E188" s="188">
        <v>0.10494000000000001</v>
      </c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4"/>
      <c r="U188" s="193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 t="s">
        <v>117</v>
      </c>
      <c r="AF188" s="169">
        <v>0</v>
      </c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 x14ac:dyDescent="0.2">
      <c r="A189" s="170"/>
      <c r="B189" s="180"/>
      <c r="C189" s="205" t="s">
        <v>119</v>
      </c>
      <c r="D189" s="184"/>
      <c r="E189" s="189">
        <v>0.58013999999999999</v>
      </c>
      <c r="F189" s="193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4"/>
      <c r="U189" s="193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 t="s">
        <v>117</v>
      </c>
      <c r="AF189" s="169">
        <v>1</v>
      </c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 x14ac:dyDescent="0.2">
      <c r="A190" s="170">
        <v>18</v>
      </c>
      <c r="B190" s="180" t="s">
        <v>229</v>
      </c>
      <c r="C190" s="203" t="s">
        <v>230</v>
      </c>
      <c r="D190" s="182" t="s">
        <v>185</v>
      </c>
      <c r="E190" s="187">
        <v>-1.1837800000000001</v>
      </c>
      <c r="F190" s="193">
        <v>6270</v>
      </c>
      <c r="G190" s="193">
        <v>-7422.3</v>
      </c>
      <c r="H190" s="193">
        <v>6270</v>
      </c>
      <c r="I190" s="193">
        <f>ROUND(E190*H190,2)</f>
        <v>-7422.3</v>
      </c>
      <c r="J190" s="193">
        <v>0</v>
      </c>
      <c r="K190" s="193">
        <f>ROUND(E190*J190,2)</f>
        <v>0</v>
      </c>
      <c r="L190" s="193">
        <v>21</v>
      </c>
      <c r="M190" s="193">
        <f>G190*(1+L190/100)</f>
        <v>-8980.9830000000002</v>
      </c>
      <c r="N190" s="193">
        <v>0.55000000000000004</v>
      </c>
      <c r="O190" s="193">
        <f>ROUND(E190*N190,2)</f>
        <v>-0.65</v>
      </c>
      <c r="P190" s="193">
        <v>0</v>
      </c>
      <c r="Q190" s="193">
        <f>ROUND(E190*P190,2)</f>
        <v>0</v>
      </c>
      <c r="R190" s="193"/>
      <c r="S190" s="193"/>
      <c r="T190" s="194">
        <v>0</v>
      </c>
      <c r="U190" s="193">
        <f>ROUND(E190*T190,2)</f>
        <v>0</v>
      </c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 t="s">
        <v>231</v>
      </c>
      <c r="AF190" s="169"/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 x14ac:dyDescent="0.2">
      <c r="A191" s="170"/>
      <c r="B191" s="180"/>
      <c r="C191" s="204" t="s">
        <v>209</v>
      </c>
      <c r="D191" s="183"/>
      <c r="E191" s="188"/>
      <c r="F191" s="193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4"/>
      <c r="U191" s="193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 t="s">
        <v>117</v>
      </c>
      <c r="AF191" s="169">
        <v>0</v>
      </c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ht="22.5" outlineLevel="1" x14ac:dyDescent="0.2">
      <c r="A192" s="170"/>
      <c r="B192" s="180"/>
      <c r="C192" s="204" t="s">
        <v>158</v>
      </c>
      <c r="D192" s="183"/>
      <c r="E192" s="188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4"/>
      <c r="U192" s="193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 t="s">
        <v>117</v>
      </c>
      <c r="AF192" s="169">
        <v>0</v>
      </c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 x14ac:dyDescent="0.2">
      <c r="A193" s="170"/>
      <c r="B193" s="180"/>
      <c r="C193" s="204" t="s">
        <v>177</v>
      </c>
      <c r="D193" s="183"/>
      <c r="E193" s="188"/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4"/>
      <c r="U193" s="193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 t="s">
        <v>117</v>
      </c>
      <c r="AF193" s="169">
        <v>0</v>
      </c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outlineLevel="1" x14ac:dyDescent="0.2">
      <c r="A194" s="170"/>
      <c r="B194" s="180"/>
      <c r="C194" s="204" t="s">
        <v>166</v>
      </c>
      <c r="D194" s="183"/>
      <c r="E194" s="188"/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4"/>
      <c r="U194" s="193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 t="s">
        <v>117</v>
      </c>
      <c r="AF194" s="169">
        <v>0</v>
      </c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 outlineLevel="1" x14ac:dyDescent="0.2">
      <c r="A195" s="170"/>
      <c r="B195" s="180"/>
      <c r="C195" s="204" t="s">
        <v>178</v>
      </c>
      <c r="D195" s="183"/>
      <c r="E195" s="188"/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4"/>
      <c r="U195" s="193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 t="s">
        <v>117</v>
      </c>
      <c r="AF195" s="169">
        <v>0</v>
      </c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</row>
    <row r="196" spans="1:60" ht="22.5" outlineLevel="1" x14ac:dyDescent="0.2">
      <c r="A196" s="170"/>
      <c r="B196" s="180"/>
      <c r="C196" s="204" t="s">
        <v>232</v>
      </c>
      <c r="D196" s="183"/>
      <c r="E196" s="188">
        <v>-1.1049</v>
      </c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4"/>
      <c r="U196" s="193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 t="s">
        <v>117</v>
      </c>
      <c r="AF196" s="169">
        <v>0</v>
      </c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 outlineLevel="1" x14ac:dyDescent="0.2">
      <c r="A197" s="170"/>
      <c r="B197" s="180"/>
      <c r="C197" s="205" t="s">
        <v>119</v>
      </c>
      <c r="D197" s="184"/>
      <c r="E197" s="189">
        <v>-1.1049</v>
      </c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4"/>
      <c r="U197" s="193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 t="s">
        <v>117</v>
      </c>
      <c r="AF197" s="169">
        <v>1</v>
      </c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</row>
    <row r="198" spans="1:60" outlineLevel="1" x14ac:dyDescent="0.2">
      <c r="A198" s="170"/>
      <c r="B198" s="180"/>
      <c r="C198" s="204" t="s">
        <v>180</v>
      </c>
      <c r="D198" s="183"/>
      <c r="E198" s="188"/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4"/>
      <c r="U198" s="193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 t="s">
        <v>117</v>
      </c>
      <c r="AF198" s="169">
        <v>0</v>
      </c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</row>
    <row r="199" spans="1:60" outlineLevel="1" x14ac:dyDescent="0.2">
      <c r="A199" s="170"/>
      <c r="B199" s="180"/>
      <c r="C199" s="204" t="s">
        <v>160</v>
      </c>
      <c r="D199" s="183"/>
      <c r="E199" s="188"/>
      <c r="F199" s="193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4"/>
      <c r="U199" s="193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 t="s">
        <v>117</v>
      </c>
      <c r="AF199" s="169">
        <v>0</v>
      </c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</row>
    <row r="200" spans="1:60" outlineLevel="1" x14ac:dyDescent="0.2">
      <c r="A200" s="170"/>
      <c r="B200" s="180"/>
      <c r="C200" s="204" t="s">
        <v>233</v>
      </c>
      <c r="D200" s="183"/>
      <c r="E200" s="188">
        <v>-3.9440000000000003E-2</v>
      </c>
      <c r="F200" s="193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4"/>
      <c r="U200" s="193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 t="s">
        <v>117</v>
      </c>
      <c r="AF200" s="169">
        <v>0</v>
      </c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outlineLevel="1" x14ac:dyDescent="0.2">
      <c r="A201" s="170"/>
      <c r="B201" s="180"/>
      <c r="C201" s="204" t="s">
        <v>195</v>
      </c>
      <c r="D201" s="183"/>
      <c r="E201" s="188">
        <v>-3.9440000000000003E-2</v>
      </c>
      <c r="F201" s="193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4"/>
      <c r="U201" s="193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 t="s">
        <v>117</v>
      </c>
      <c r="AF201" s="169">
        <v>0</v>
      </c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outlineLevel="1" x14ac:dyDescent="0.2">
      <c r="A202" s="170"/>
      <c r="B202" s="180"/>
      <c r="C202" s="205" t="s">
        <v>119</v>
      </c>
      <c r="D202" s="184"/>
      <c r="E202" s="189">
        <v>-7.8880000000000006E-2</v>
      </c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4"/>
      <c r="U202" s="193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 t="s">
        <v>117</v>
      </c>
      <c r="AF202" s="169">
        <v>1</v>
      </c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 outlineLevel="1" x14ac:dyDescent="0.2">
      <c r="A203" s="170">
        <v>19</v>
      </c>
      <c r="B203" s="180" t="s">
        <v>234</v>
      </c>
      <c r="C203" s="203" t="s">
        <v>235</v>
      </c>
      <c r="D203" s="182" t="s">
        <v>148</v>
      </c>
      <c r="E203" s="187">
        <v>-26.216000000000001</v>
      </c>
      <c r="F203" s="193">
        <v>38.25</v>
      </c>
      <c r="G203" s="193">
        <v>-1002.76</v>
      </c>
      <c r="H203" s="193">
        <v>38.25</v>
      </c>
      <c r="I203" s="193">
        <f>ROUND(E203*H203,2)</f>
        <v>-1002.76</v>
      </c>
      <c r="J203" s="193">
        <v>0</v>
      </c>
      <c r="K203" s="193">
        <f>ROUND(E203*J203,2)</f>
        <v>0</v>
      </c>
      <c r="L203" s="193">
        <v>21</v>
      </c>
      <c r="M203" s="193">
        <f>G203*(1+L203/100)</f>
        <v>-1213.3396</v>
      </c>
      <c r="N203" s="193">
        <v>0</v>
      </c>
      <c r="O203" s="193">
        <f>ROUND(E203*N203,2)</f>
        <v>0</v>
      </c>
      <c r="P203" s="193">
        <v>0</v>
      </c>
      <c r="Q203" s="193">
        <f>ROUND(E203*P203,2)</f>
        <v>0</v>
      </c>
      <c r="R203" s="193"/>
      <c r="S203" s="193"/>
      <c r="T203" s="194">
        <v>0</v>
      </c>
      <c r="U203" s="193">
        <f>ROUND(E203*T203,2)</f>
        <v>0</v>
      </c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 t="s">
        <v>200</v>
      </c>
      <c r="AF203" s="169"/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</row>
    <row r="204" spans="1:60" outlineLevel="1" x14ac:dyDescent="0.2">
      <c r="A204" s="170"/>
      <c r="B204" s="180"/>
      <c r="C204" s="204" t="s">
        <v>172</v>
      </c>
      <c r="D204" s="183"/>
      <c r="E204" s="188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4"/>
      <c r="U204" s="193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 t="s">
        <v>117</v>
      </c>
      <c r="AF204" s="169">
        <v>0</v>
      </c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</row>
    <row r="205" spans="1:60" outlineLevel="1" x14ac:dyDescent="0.2">
      <c r="A205" s="170"/>
      <c r="B205" s="180"/>
      <c r="C205" s="204" t="s">
        <v>173</v>
      </c>
      <c r="D205" s="183"/>
      <c r="E205" s="188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4"/>
      <c r="U205" s="193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 t="s">
        <v>117</v>
      </c>
      <c r="AF205" s="169">
        <v>0</v>
      </c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</row>
    <row r="206" spans="1:60" outlineLevel="1" x14ac:dyDescent="0.2">
      <c r="A206" s="170"/>
      <c r="B206" s="180"/>
      <c r="C206" s="204" t="s">
        <v>236</v>
      </c>
      <c r="D206" s="183"/>
      <c r="E206" s="188">
        <v>-14.632999999999999</v>
      </c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4"/>
      <c r="U206" s="193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 t="s">
        <v>117</v>
      </c>
      <c r="AF206" s="169">
        <v>0</v>
      </c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</row>
    <row r="207" spans="1:60" outlineLevel="1" x14ac:dyDescent="0.2">
      <c r="A207" s="170"/>
      <c r="B207" s="180"/>
      <c r="C207" s="204" t="s">
        <v>237</v>
      </c>
      <c r="D207" s="183"/>
      <c r="E207" s="188">
        <v>-3.6840000000000002</v>
      </c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4"/>
      <c r="U207" s="193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 t="s">
        <v>117</v>
      </c>
      <c r="AF207" s="169">
        <v>0</v>
      </c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</row>
    <row r="208" spans="1:60" outlineLevel="1" x14ac:dyDescent="0.2">
      <c r="A208" s="170"/>
      <c r="B208" s="180"/>
      <c r="C208" s="204" t="s">
        <v>174</v>
      </c>
      <c r="D208" s="183"/>
      <c r="E208" s="188">
        <v>-5.516</v>
      </c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4"/>
      <c r="U208" s="193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 t="s">
        <v>117</v>
      </c>
      <c r="AF208" s="169">
        <v>0</v>
      </c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</row>
    <row r="209" spans="1:60" outlineLevel="1" x14ac:dyDescent="0.2">
      <c r="A209" s="170"/>
      <c r="B209" s="180"/>
      <c r="C209" s="205" t="s">
        <v>119</v>
      </c>
      <c r="D209" s="184"/>
      <c r="E209" s="189">
        <v>-23.832999999999998</v>
      </c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4"/>
      <c r="U209" s="193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 t="s">
        <v>117</v>
      </c>
      <c r="AF209" s="169">
        <v>1</v>
      </c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</row>
    <row r="210" spans="1:60" outlineLevel="1" x14ac:dyDescent="0.2">
      <c r="A210" s="170"/>
      <c r="B210" s="180"/>
      <c r="C210" s="204" t="s">
        <v>238</v>
      </c>
      <c r="D210" s="183"/>
      <c r="E210" s="188">
        <v>-2.383</v>
      </c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4"/>
      <c r="U210" s="193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 t="s">
        <v>117</v>
      </c>
      <c r="AF210" s="169">
        <v>0</v>
      </c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</row>
    <row r="211" spans="1:60" ht="22.5" outlineLevel="1" x14ac:dyDescent="0.2">
      <c r="A211" s="170">
        <v>20</v>
      </c>
      <c r="B211" s="180" t="s">
        <v>239</v>
      </c>
      <c r="C211" s="203" t="s">
        <v>240</v>
      </c>
      <c r="D211" s="182" t="s">
        <v>136</v>
      </c>
      <c r="E211" s="187">
        <v>-3.9172400000000001</v>
      </c>
      <c r="F211" s="193">
        <v>1096.5</v>
      </c>
      <c r="G211" s="193">
        <v>-4295.25</v>
      </c>
      <c r="H211" s="193">
        <v>0</v>
      </c>
      <c r="I211" s="193">
        <f>ROUND(E211*H211,2)</f>
        <v>0</v>
      </c>
      <c r="J211" s="193">
        <v>1096.5</v>
      </c>
      <c r="K211" s="193">
        <f>ROUND(E211*J211,2)</f>
        <v>-4295.25</v>
      </c>
      <c r="L211" s="193">
        <v>21</v>
      </c>
      <c r="M211" s="193">
        <f>G211*(1+L211/100)</f>
        <v>-5197.2524999999996</v>
      </c>
      <c r="N211" s="193">
        <v>0</v>
      </c>
      <c r="O211" s="193">
        <f>ROUND(E211*N211,2)</f>
        <v>0</v>
      </c>
      <c r="P211" s="193">
        <v>0</v>
      </c>
      <c r="Q211" s="193">
        <f>ROUND(E211*P211,2)</f>
        <v>0</v>
      </c>
      <c r="R211" s="193"/>
      <c r="S211" s="193"/>
      <c r="T211" s="194">
        <v>0</v>
      </c>
      <c r="U211" s="193">
        <f>ROUND(E211*T211,2)</f>
        <v>0</v>
      </c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 t="s">
        <v>137</v>
      </c>
      <c r="AF211" s="169"/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</row>
    <row r="212" spans="1:60" outlineLevel="1" x14ac:dyDescent="0.2">
      <c r="A212" s="170"/>
      <c r="B212" s="180"/>
      <c r="C212" s="204" t="s">
        <v>138</v>
      </c>
      <c r="D212" s="183"/>
      <c r="E212" s="188"/>
      <c r="F212" s="193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4"/>
      <c r="U212" s="193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 t="s">
        <v>117</v>
      </c>
      <c r="AF212" s="169">
        <v>0</v>
      </c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</row>
    <row r="213" spans="1:60" outlineLevel="1" x14ac:dyDescent="0.2">
      <c r="A213" s="170"/>
      <c r="B213" s="180"/>
      <c r="C213" s="204" t="s">
        <v>241</v>
      </c>
      <c r="D213" s="183"/>
      <c r="E213" s="188"/>
      <c r="F213" s="193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4"/>
      <c r="U213" s="193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 t="s">
        <v>117</v>
      </c>
      <c r="AF213" s="169">
        <v>0</v>
      </c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  <c r="BF213" s="169"/>
      <c r="BG213" s="169"/>
      <c r="BH213" s="169"/>
    </row>
    <row r="214" spans="1:60" outlineLevel="1" x14ac:dyDescent="0.2">
      <c r="A214" s="170"/>
      <c r="B214" s="180"/>
      <c r="C214" s="204" t="s">
        <v>242</v>
      </c>
      <c r="D214" s="183"/>
      <c r="E214" s="188">
        <v>-3.9172400000000001</v>
      </c>
      <c r="F214" s="193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4"/>
      <c r="U214" s="193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 t="s">
        <v>117</v>
      </c>
      <c r="AF214" s="169">
        <v>0</v>
      </c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</row>
    <row r="215" spans="1:60" x14ac:dyDescent="0.2">
      <c r="A215" s="176" t="s">
        <v>110</v>
      </c>
      <c r="B215" s="181" t="s">
        <v>82</v>
      </c>
      <c r="C215" s="206" t="s">
        <v>83</v>
      </c>
      <c r="D215" s="185"/>
      <c r="E215" s="190"/>
      <c r="F215" s="195"/>
      <c r="G215" s="195">
        <f>SUMIF(AE216:AE239,"&lt;&gt;NOR",G216:G239)</f>
        <v>12192.55</v>
      </c>
      <c r="H215" s="195"/>
      <c r="I215" s="195">
        <f>SUM(I216:I239)</f>
        <v>9772.8799999999992</v>
      </c>
      <c r="J215" s="195"/>
      <c r="K215" s="195">
        <f>SUM(K216:K239)</f>
        <v>2419.6700000000005</v>
      </c>
      <c r="L215" s="195"/>
      <c r="M215" s="195">
        <f>SUM(M216:M239)</f>
        <v>14752.985499999999</v>
      </c>
      <c r="N215" s="195"/>
      <c r="O215" s="195">
        <f>SUM(O216:O239)</f>
        <v>0.03</v>
      </c>
      <c r="P215" s="195"/>
      <c r="Q215" s="195">
        <f>SUM(Q216:Q239)</f>
        <v>0</v>
      </c>
      <c r="R215" s="195"/>
      <c r="S215" s="195"/>
      <c r="T215" s="196"/>
      <c r="U215" s="195">
        <f>SUM(U216:U239)</f>
        <v>0</v>
      </c>
      <c r="AE215" t="s">
        <v>111</v>
      </c>
    </row>
    <row r="216" spans="1:60" ht="33.75" outlineLevel="1" x14ac:dyDescent="0.2">
      <c r="A216" s="170">
        <v>21</v>
      </c>
      <c r="B216" s="180" t="s">
        <v>243</v>
      </c>
      <c r="C216" s="203" t="s">
        <v>244</v>
      </c>
      <c r="D216" s="182" t="s">
        <v>122</v>
      </c>
      <c r="E216" s="187">
        <v>7.3</v>
      </c>
      <c r="F216" s="193">
        <v>281.35000000000002</v>
      </c>
      <c r="G216" s="193">
        <v>2053.86</v>
      </c>
      <c r="H216" s="193">
        <v>0</v>
      </c>
      <c r="I216" s="193">
        <f>ROUND(E216*H216,2)</f>
        <v>0</v>
      </c>
      <c r="J216" s="193">
        <v>281.35000000000002</v>
      </c>
      <c r="K216" s="193">
        <f>ROUND(E216*J216,2)</f>
        <v>2053.86</v>
      </c>
      <c r="L216" s="193">
        <v>21</v>
      </c>
      <c r="M216" s="193">
        <f>G216*(1+L216/100)</f>
        <v>2485.1705999999999</v>
      </c>
      <c r="N216" s="193">
        <v>2.4299999999999999E-3</v>
      </c>
      <c r="O216" s="193">
        <f>ROUND(E216*N216,2)</f>
        <v>0.02</v>
      </c>
      <c r="P216" s="193">
        <v>0</v>
      </c>
      <c r="Q216" s="193">
        <f>ROUND(E216*P216,2)</f>
        <v>0</v>
      </c>
      <c r="R216" s="193"/>
      <c r="S216" s="193"/>
      <c r="T216" s="194">
        <v>0</v>
      </c>
      <c r="U216" s="193">
        <f>ROUND(E216*T216,2)</f>
        <v>0</v>
      </c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 t="s">
        <v>157</v>
      </c>
      <c r="AF216" s="169"/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</row>
    <row r="217" spans="1:60" outlineLevel="1" x14ac:dyDescent="0.2">
      <c r="A217" s="170"/>
      <c r="B217" s="180"/>
      <c r="C217" s="204" t="s">
        <v>245</v>
      </c>
      <c r="D217" s="183"/>
      <c r="E217" s="188"/>
      <c r="F217" s="193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4"/>
      <c r="U217" s="193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 t="s">
        <v>117</v>
      </c>
      <c r="AF217" s="169">
        <v>0</v>
      </c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</row>
    <row r="218" spans="1:60" outlineLevel="1" x14ac:dyDescent="0.2">
      <c r="A218" s="170"/>
      <c r="B218" s="180"/>
      <c r="C218" s="204" t="s">
        <v>124</v>
      </c>
      <c r="D218" s="183"/>
      <c r="E218" s="188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4"/>
      <c r="U218" s="193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 t="s">
        <v>117</v>
      </c>
      <c r="AF218" s="169">
        <v>0</v>
      </c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</row>
    <row r="219" spans="1:60" outlineLevel="1" x14ac:dyDescent="0.2">
      <c r="A219" s="170"/>
      <c r="B219" s="180"/>
      <c r="C219" s="204" t="s">
        <v>125</v>
      </c>
      <c r="D219" s="183"/>
      <c r="E219" s="188">
        <v>3.9</v>
      </c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4"/>
      <c r="U219" s="193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 t="s">
        <v>117</v>
      </c>
      <c r="AF219" s="169">
        <v>0</v>
      </c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</row>
    <row r="220" spans="1:60" outlineLevel="1" x14ac:dyDescent="0.2">
      <c r="A220" s="170"/>
      <c r="B220" s="180"/>
      <c r="C220" s="204" t="s">
        <v>126</v>
      </c>
      <c r="D220" s="183"/>
      <c r="E220" s="188">
        <v>3.4</v>
      </c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4"/>
      <c r="U220" s="193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 t="s">
        <v>117</v>
      </c>
      <c r="AF220" s="169">
        <v>0</v>
      </c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</row>
    <row r="221" spans="1:60" ht="33.75" outlineLevel="1" x14ac:dyDescent="0.2">
      <c r="A221" s="170">
        <v>22</v>
      </c>
      <c r="B221" s="180" t="s">
        <v>246</v>
      </c>
      <c r="C221" s="203" t="s">
        <v>247</v>
      </c>
      <c r="D221" s="182" t="s">
        <v>122</v>
      </c>
      <c r="E221" s="187">
        <v>7.3</v>
      </c>
      <c r="F221" s="193">
        <v>39.869999999999997</v>
      </c>
      <c r="G221" s="193">
        <v>291.05</v>
      </c>
      <c r="H221" s="193">
        <v>0</v>
      </c>
      <c r="I221" s="193">
        <f>ROUND(E221*H221,2)</f>
        <v>0</v>
      </c>
      <c r="J221" s="193">
        <v>39.869999999999997</v>
      </c>
      <c r="K221" s="193">
        <f>ROUND(E221*J221,2)</f>
        <v>291.05</v>
      </c>
      <c r="L221" s="193">
        <v>21</v>
      </c>
      <c r="M221" s="193">
        <f>G221*(1+L221/100)</f>
        <v>352.1705</v>
      </c>
      <c r="N221" s="193">
        <v>0</v>
      </c>
      <c r="O221" s="193">
        <f>ROUND(E221*N221,2)</f>
        <v>0</v>
      </c>
      <c r="P221" s="193">
        <v>0</v>
      </c>
      <c r="Q221" s="193">
        <f>ROUND(E221*P221,2)</f>
        <v>0</v>
      </c>
      <c r="R221" s="193"/>
      <c r="S221" s="193"/>
      <c r="T221" s="194">
        <v>0</v>
      </c>
      <c r="U221" s="193">
        <f>ROUND(E221*T221,2)</f>
        <v>0</v>
      </c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 t="s">
        <v>157</v>
      </c>
      <c r="AF221" s="169"/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</row>
    <row r="222" spans="1:60" outlineLevel="1" x14ac:dyDescent="0.2">
      <c r="A222" s="170"/>
      <c r="B222" s="180"/>
      <c r="C222" s="204" t="s">
        <v>245</v>
      </c>
      <c r="D222" s="183"/>
      <c r="E222" s="188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4"/>
      <c r="U222" s="193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 t="s">
        <v>117</v>
      </c>
      <c r="AF222" s="169">
        <v>0</v>
      </c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</row>
    <row r="223" spans="1:60" outlineLevel="1" x14ac:dyDescent="0.2">
      <c r="A223" s="170"/>
      <c r="B223" s="180"/>
      <c r="C223" s="204" t="s">
        <v>124</v>
      </c>
      <c r="D223" s="183"/>
      <c r="E223" s="188"/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4"/>
      <c r="U223" s="193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 t="s">
        <v>117</v>
      </c>
      <c r="AF223" s="169">
        <v>0</v>
      </c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</row>
    <row r="224" spans="1:60" outlineLevel="1" x14ac:dyDescent="0.2">
      <c r="A224" s="170"/>
      <c r="B224" s="180"/>
      <c r="C224" s="204" t="s">
        <v>125</v>
      </c>
      <c r="D224" s="183"/>
      <c r="E224" s="188">
        <v>3.9</v>
      </c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4"/>
      <c r="U224" s="193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 t="s">
        <v>117</v>
      </c>
      <c r="AF224" s="169">
        <v>0</v>
      </c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</row>
    <row r="225" spans="1:60" outlineLevel="1" x14ac:dyDescent="0.2">
      <c r="A225" s="170"/>
      <c r="B225" s="180"/>
      <c r="C225" s="204" t="s">
        <v>126</v>
      </c>
      <c r="D225" s="183"/>
      <c r="E225" s="188">
        <v>3.4</v>
      </c>
      <c r="F225" s="193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4"/>
      <c r="U225" s="193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 t="s">
        <v>117</v>
      </c>
      <c r="AF225" s="169">
        <v>0</v>
      </c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</row>
    <row r="226" spans="1:60" ht="33.75" outlineLevel="1" x14ac:dyDescent="0.2">
      <c r="A226" s="170">
        <v>23</v>
      </c>
      <c r="B226" s="180" t="s">
        <v>248</v>
      </c>
      <c r="C226" s="203" t="s">
        <v>249</v>
      </c>
      <c r="D226" s="182" t="s">
        <v>122</v>
      </c>
      <c r="E226" s="187">
        <v>7.3</v>
      </c>
      <c r="F226" s="193">
        <v>8.93</v>
      </c>
      <c r="G226" s="193">
        <v>65.19</v>
      </c>
      <c r="H226" s="193">
        <v>0</v>
      </c>
      <c r="I226" s="193">
        <f>ROUND(E226*H226,2)</f>
        <v>0</v>
      </c>
      <c r="J226" s="193">
        <v>8.93</v>
      </c>
      <c r="K226" s="193">
        <f>ROUND(E226*J226,2)</f>
        <v>65.19</v>
      </c>
      <c r="L226" s="193">
        <v>21</v>
      </c>
      <c r="M226" s="193">
        <f>G226*(1+L226/100)</f>
        <v>78.879899999999992</v>
      </c>
      <c r="N226" s="193">
        <v>1.1999999999999999E-3</v>
      </c>
      <c r="O226" s="193">
        <f>ROUND(E226*N226,2)</f>
        <v>0.01</v>
      </c>
      <c r="P226" s="193">
        <v>0</v>
      </c>
      <c r="Q226" s="193">
        <f>ROUND(E226*P226,2)</f>
        <v>0</v>
      </c>
      <c r="R226" s="193"/>
      <c r="S226" s="193"/>
      <c r="T226" s="194">
        <v>0</v>
      </c>
      <c r="U226" s="193">
        <f>ROUND(E226*T226,2)</f>
        <v>0</v>
      </c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 t="s">
        <v>157</v>
      </c>
      <c r="AF226" s="169"/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</row>
    <row r="227" spans="1:60" outlineLevel="1" x14ac:dyDescent="0.2">
      <c r="A227" s="170"/>
      <c r="B227" s="180"/>
      <c r="C227" s="204" t="s">
        <v>245</v>
      </c>
      <c r="D227" s="183"/>
      <c r="E227" s="188"/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4"/>
      <c r="U227" s="193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 t="s">
        <v>117</v>
      </c>
      <c r="AF227" s="169">
        <v>0</v>
      </c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</row>
    <row r="228" spans="1:60" outlineLevel="1" x14ac:dyDescent="0.2">
      <c r="A228" s="170"/>
      <c r="B228" s="180"/>
      <c r="C228" s="204" t="s">
        <v>124</v>
      </c>
      <c r="D228" s="183"/>
      <c r="E228" s="188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4"/>
      <c r="U228" s="193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 t="s">
        <v>117</v>
      </c>
      <c r="AF228" s="169">
        <v>0</v>
      </c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</row>
    <row r="229" spans="1:60" outlineLevel="1" x14ac:dyDescent="0.2">
      <c r="A229" s="170"/>
      <c r="B229" s="180"/>
      <c r="C229" s="204" t="s">
        <v>125</v>
      </c>
      <c r="D229" s="183"/>
      <c r="E229" s="188">
        <v>3.9</v>
      </c>
      <c r="F229" s="193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4"/>
      <c r="U229" s="193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 t="s">
        <v>117</v>
      </c>
      <c r="AF229" s="169">
        <v>0</v>
      </c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</row>
    <row r="230" spans="1:60" outlineLevel="1" x14ac:dyDescent="0.2">
      <c r="A230" s="170"/>
      <c r="B230" s="180"/>
      <c r="C230" s="204" t="s">
        <v>126</v>
      </c>
      <c r="D230" s="183"/>
      <c r="E230" s="188">
        <v>3.4</v>
      </c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4"/>
      <c r="U230" s="193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 t="s">
        <v>117</v>
      </c>
      <c r="AF230" s="169">
        <v>0</v>
      </c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</row>
    <row r="231" spans="1:60" ht="22.5" outlineLevel="1" x14ac:dyDescent="0.2">
      <c r="A231" s="170">
        <v>24</v>
      </c>
      <c r="B231" s="180" t="s">
        <v>250</v>
      </c>
      <c r="C231" s="203" t="s">
        <v>251</v>
      </c>
      <c r="D231" s="182" t="s">
        <v>114</v>
      </c>
      <c r="E231" s="187">
        <v>7.665</v>
      </c>
      <c r="F231" s="193">
        <v>1275</v>
      </c>
      <c r="G231" s="193">
        <v>9772.8799999999992</v>
      </c>
      <c r="H231" s="193">
        <v>1275</v>
      </c>
      <c r="I231" s="193">
        <f>ROUND(E231*H231,2)</f>
        <v>9772.8799999999992</v>
      </c>
      <c r="J231" s="193">
        <v>0</v>
      </c>
      <c r="K231" s="193">
        <f>ROUND(E231*J231,2)</f>
        <v>0</v>
      </c>
      <c r="L231" s="193">
        <v>21</v>
      </c>
      <c r="M231" s="193">
        <f>G231*(1+L231/100)</f>
        <v>11825.184799999999</v>
      </c>
      <c r="N231" s="193">
        <v>0</v>
      </c>
      <c r="O231" s="193">
        <f>ROUND(E231*N231,2)</f>
        <v>0</v>
      </c>
      <c r="P231" s="193">
        <v>0</v>
      </c>
      <c r="Q231" s="193">
        <f>ROUND(E231*P231,2)</f>
        <v>0</v>
      </c>
      <c r="R231" s="193"/>
      <c r="S231" s="193"/>
      <c r="T231" s="194">
        <v>0</v>
      </c>
      <c r="U231" s="193">
        <f>ROUND(E231*T231,2)</f>
        <v>0</v>
      </c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 t="s">
        <v>200</v>
      </c>
      <c r="AF231" s="169"/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</row>
    <row r="232" spans="1:60" outlineLevel="1" x14ac:dyDescent="0.2">
      <c r="A232" s="170"/>
      <c r="B232" s="180"/>
      <c r="C232" s="204" t="s">
        <v>245</v>
      </c>
      <c r="D232" s="183"/>
      <c r="E232" s="188"/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193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 t="s">
        <v>117</v>
      </c>
      <c r="AF232" s="169">
        <v>0</v>
      </c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</row>
    <row r="233" spans="1:60" outlineLevel="1" x14ac:dyDescent="0.2">
      <c r="A233" s="170"/>
      <c r="B233" s="180"/>
      <c r="C233" s="204" t="s">
        <v>124</v>
      </c>
      <c r="D233" s="183"/>
      <c r="E233" s="188"/>
      <c r="F233" s="193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4"/>
      <c r="U233" s="193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 t="s">
        <v>117</v>
      </c>
      <c r="AF233" s="169">
        <v>0</v>
      </c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</row>
    <row r="234" spans="1:60" outlineLevel="1" x14ac:dyDescent="0.2">
      <c r="A234" s="170"/>
      <c r="B234" s="180"/>
      <c r="C234" s="204" t="s">
        <v>252</v>
      </c>
      <c r="D234" s="183"/>
      <c r="E234" s="188">
        <v>4.0949999999999998</v>
      </c>
      <c r="F234" s="193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4"/>
      <c r="U234" s="193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 t="s">
        <v>117</v>
      </c>
      <c r="AF234" s="169">
        <v>0</v>
      </c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  <c r="BF234" s="169"/>
      <c r="BG234" s="169"/>
      <c r="BH234" s="169"/>
    </row>
    <row r="235" spans="1:60" outlineLevel="1" x14ac:dyDescent="0.2">
      <c r="A235" s="170"/>
      <c r="B235" s="180"/>
      <c r="C235" s="204" t="s">
        <v>253</v>
      </c>
      <c r="D235" s="183"/>
      <c r="E235" s="188">
        <v>3.57</v>
      </c>
      <c r="F235" s="193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4"/>
      <c r="U235" s="193"/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 t="s">
        <v>117</v>
      </c>
      <c r="AF235" s="169">
        <v>0</v>
      </c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  <c r="BF235" s="169"/>
      <c r="BG235" s="169"/>
      <c r="BH235" s="169"/>
    </row>
    <row r="236" spans="1:60" ht="22.5" outlineLevel="1" x14ac:dyDescent="0.2">
      <c r="A236" s="170">
        <v>25</v>
      </c>
      <c r="B236" s="180" t="s">
        <v>254</v>
      </c>
      <c r="C236" s="203" t="s">
        <v>255</v>
      </c>
      <c r="D236" s="182" t="s">
        <v>136</v>
      </c>
      <c r="E236" s="187">
        <v>2.6499999999999999E-2</v>
      </c>
      <c r="F236" s="193">
        <v>361.25</v>
      </c>
      <c r="G236" s="193">
        <v>9.57</v>
      </c>
      <c r="H236" s="193">
        <v>0</v>
      </c>
      <c r="I236" s="193">
        <f>ROUND(E236*H236,2)</f>
        <v>0</v>
      </c>
      <c r="J236" s="193">
        <v>361.25</v>
      </c>
      <c r="K236" s="193">
        <f>ROUND(E236*J236,2)</f>
        <v>9.57</v>
      </c>
      <c r="L236" s="193">
        <v>21</v>
      </c>
      <c r="M236" s="193">
        <f>G236*(1+L236/100)</f>
        <v>11.579700000000001</v>
      </c>
      <c r="N236" s="193">
        <v>0</v>
      </c>
      <c r="O236" s="193">
        <f>ROUND(E236*N236,2)</f>
        <v>0</v>
      </c>
      <c r="P236" s="193">
        <v>0</v>
      </c>
      <c r="Q236" s="193">
        <f>ROUND(E236*P236,2)</f>
        <v>0</v>
      </c>
      <c r="R236" s="193"/>
      <c r="S236" s="193"/>
      <c r="T236" s="194">
        <v>0</v>
      </c>
      <c r="U236" s="193">
        <f>ROUND(E236*T236,2)</f>
        <v>0</v>
      </c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 t="s">
        <v>137</v>
      </c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</row>
    <row r="237" spans="1:60" outlineLevel="1" x14ac:dyDescent="0.2">
      <c r="A237" s="170"/>
      <c r="B237" s="180"/>
      <c r="C237" s="204" t="s">
        <v>138</v>
      </c>
      <c r="D237" s="183"/>
      <c r="E237" s="188"/>
      <c r="F237" s="193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4"/>
      <c r="U237" s="193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 t="s">
        <v>117</v>
      </c>
      <c r="AF237" s="169">
        <v>0</v>
      </c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</row>
    <row r="238" spans="1:60" outlineLevel="1" x14ac:dyDescent="0.2">
      <c r="A238" s="170"/>
      <c r="B238" s="180"/>
      <c r="C238" s="204" t="s">
        <v>256</v>
      </c>
      <c r="D238" s="183"/>
      <c r="E238" s="188"/>
      <c r="F238" s="193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4"/>
      <c r="U238" s="193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 t="s">
        <v>117</v>
      </c>
      <c r="AF238" s="169">
        <v>0</v>
      </c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</row>
    <row r="239" spans="1:60" outlineLevel="1" x14ac:dyDescent="0.2">
      <c r="A239" s="170"/>
      <c r="B239" s="180"/>
      <c r="C239" s="204" t="s">
        <v>257</v>
      </c>
      <c r="D239" s="183"/>
      <c r="E239" s="188">
        <v>2.6499999999999999E-2</v>
      </c>
      <c r="F239" s="193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4"/>
      <c r="U239" s="193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 t="s">
        <v>117</v>
      </c>
      <c r="AF239" s="169">
        <v>0</v>
      </c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</row>
    <row r="240" spans="1:60" x14ac:dyDescent="0.2">
      <c r="A240" s="176" t="s">
        <v>110</v>
      </c>
      <c r="B240" s="181" t="s">
        <v>84</v>
      </c>
      <c r="C240" s="206" t="s">
        <v>85</v>
      </c>
      <c r="D240" s="185"/>
      <c r="E240" s="190"/>
      <c r="F240" s="195"/>
      <c r="G240" s="195">
        <f>SUMIF(AE241:AE287,"&lt;&gt;NOR",G241:G287)</f>
        <v>1741.8000000000034</v>
      </c>
      <c r="H240" s="195"/>
      <c r="I240" s="195">
        <f>SUM(I241:I287)</f>
        <v>0</v>
      </c>
      <c r="J240" s="195"/>
      <c r="K240" s="195">
        <f>SUM(K241:K287)</f>
        <v>1741.8000000000034</v>
      </c>
      <c r="L240" s="195"/>
      <c r="M240" s="195">
        <f>SUM(M241:M287)</f>
        <v>2107.5780000000004</v>
      </c>
      <c r="N240" s="195"/>
      <c r="O240" s="195">
        <f>SUM(O241:O287)</f>
        <v>0.13</v>
      </c>
      <c r="P240" s="195"/>
      <c r="Q240" s="195">
        <f>SUM(Q241:Q287)</f>
        <v>0</v>
      </c>
      <c r="R240" s="195"/>
      <c r="S240" s="195"/>
      <c r="T240" s="196"/>
      <c r="U240" s="195">
        <f>SUM(U241:U287)</f>
        <v>0</v>
      </c>
      <c r="AE240" t="s">
        <v>111</v>
      </c>
    </row>
    <row r="241" spans="1:60" ht="22.5" outlineLevel="1" x14ac:dyDescent="0.2">
      <c r="A241" s="170">
        <v>26</v>
      </c>
      <c r="B241" s="180" t="s">
        <v>258</v>
      </c>
      <c r="C241" s="203" t="s">
        <v>259</v>
      </c>
      <c r="D241" s="182" t="s">
        <v>122</v>
      </c>
      <c r="E241" s="187">
        <v>-73.22</v>
      </c>
      <c r="F241" s="193">
        <v>127.5</v>
      </c>
      <c r="G241" s="193">
        <v>-9335.5499999999993</v>
      </c>
      <c r="H241" s="193">
        <v>0</v>
      </c>
      <c r="I241" s="193">
        <f>ROUND(E241*H241,2)</f>
        <v>0</v>
      </c>
      <c r="J241" s="193">
        <v>127.5</v>
      </c>
      <c r="K241" s="193">
        <f>ROUND(E241*J241,2)</f>
        <v>-9335.5499999999993</v>
      </c>
      <c r="L241" s="193">
        <v>21</v>
      </c>
      <c r="M241" s="193">
        <f>G241*(1+L241/100)</f>
        <v>-11296.0155</v>
      </c>
      <c r="N241" s="193">
        <v>0</v>
      </c>
      <c r="O241" s="193">
        <f>ROUND(E241*N241,2)</f>
        <v>0</v>
      </c>
      <c r="P241" s="193">
        <v>0</v>
      </c>
      <c r="Q241" s="193">
        <f>ROUND(E241*P241,2)</f>
        <v>0</v>
      </c>
      <c r="R241" s="193"/>
      <c r="S241" s="193"/>
      <c r="T241" s="194">
        <v>0</v>
      </c>
      <c r="U241" s="193">
        <f>ROUND(E241*T241,2)</f>
        <v>0</v>
      </c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 t="s">
        <v>157</v>
      </c>
      <c r="AF241" s="169"/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</row>
    <row r="242" spans="1:60" outlineLevel="1" x14ac:dyDescent="0.2">
      <c r="A242" s="170"/>
      <c r="B242" s="180"/>
      <c r="C242" s="204" t="s">
        <v>165</v>
      </c>
      <c r="D242" s="183"/>
      <c r="E242" s="188"/>
      <c r="F242" s="193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4"/>
      <c r="U242" s="193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 t="s">
        <v>117</v>
      </c>
      <c r="AF242" s="169">
        <v>0</v>
      </c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</row>
    <row r="243" spans="1:60" outlineLevel="1" x14ac:dyDescent="0.2">
      <c r="A243" s="170"/>
      <c r="B243" s="180"/>
      <c r="C243" s="204" t="s">
        <v>166</v>
      </c>
      <c r="D243" s="183"/>
      <c r="E243" s="188"/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4"/>
      <c r="U243" s="193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 t="s">
        <v>117</v>
      </c>
      <c r="AF243" s="169">
        <v>0</v>
      </c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</row>
    <row r="244" spans="1:60" outlineLevel="1" x14ac:dyDescent="0.2">
      <c r="A244" s="170"/>
      <c r="B244" s="180"/>
      <c r="C244" s="204" t="s">
        <v>167</v>
      </c>
      <c r="D244" s="183"/>
      <c r="E244" s="188"/>
      <c r="F244" s="193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4"/>
      <c r="U244" s="193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 t="s">
        <v>117</v>
      </c>
      <c r="AF244" s="169">
        <v>0</v>
      </c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</row>
    <row r="245" spans="1:60" outlineLevel="1" x14ac:dyDescent="0.2">
      <c r="A245" s="170"/>
      <c r="B245" s="180"/>
      <c r="C245" s="204" t="s">
        <v>260</v>
      </c>
      <c r="D245" s="183"/>
      <c r="E245" s="188">
        <v>-65.92</v>
      </c>
      <c r="F245" s="193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4"/>
      <c r="U245" s="193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 t="s">
        <v>117</v>
      </c>
      <c r="AF245" s="169">
        <v>0</v>
      </c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  <c r="BF245" s="169"/>
      <c r="BG245" s="169"/>
      <c r="BH245" s="169"/>
    </row>
    <row r="246" spans="1:60" outlineLevel="1" x14ac:dyDescent="0.2">
      <c r="A246" s="170"/>
      <c r="B246" s="180"/>
      <c r="C246" s="205" t="s">
        <v>119</v>
      </c>
      <c r="D246" s="184"/>
      <c r="E246" s="189">
        <v>-65.92</v>
      </c>
      <c r="F246" s="193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4"/>
      <c r="U246" s="193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 t="s">
        <v>117</v>
      </c>
      <c r="AF246" s="169">
        <v>1</v>
      </c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</row>
    <row r="247" spans="1:60" outlineLevel="1" x14ac:dyDescent="0.2">
      <c r="A247" s="170"/>
      <c r="B247" s="180"/>
      <c r="C247" s="204" t="s">
        <v>124</v>
      </c>
      <c r="D247" s="183"/>
      <c r="E247" s="188"/>
      <c r="F247" s="193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4"/>
      <c r="U247" s="193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 t="s">
        <v>117</v>
      </c>
      <c r="AF247" s="169">
        <v>0</v>
      </c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</row>
    <row r="248" spans="1:60" ht="22.5" outlineLevel="1" x14ac:dyDescent="0.2">
      <c r="A248" s="170"/>
      <c r="B248" s="180"/>
      <c r="C248" s="204" t="s">
        <v>169</v>
      </c>
      <c r="D248" s="183"/>
      <c r="E248" s="188"/>
      <c r="F248" s="193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4"/>
      <c r="U248" s="193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 t="s">
        <v>117</v>
      </c>
      <c r="AF248" s="169">
        <v>0</v>
      </c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</row>
    <row r="249" spans="1:60" outlineLevel="1" x14ac:dyDescent="0.2">
      <c r="A249" s="170"/>
      <c r="B249" s="180"/>
      <c r="C249" s="204" t="s">
        <v>160</v>
      </c>
      <c r="D249" s="183"/>
      <c r="E249" s="188"/>
      <c r="F249" s="193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4"/>
      <c r="U249" s="193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 t="s">
        <v>117</v>
      </c>
      <c r="AF249" s="169">
        <v>0</v>
      </c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</row>
    <row r="250" spans="1:60" outlineLevel="1" x14ac:dyDescent="0.2">
      <c r="A250" s="170"/>
      <c r="B250" s="180"/>
      <c r="C250" s="204" t="s">
        <v>161</v>
      </c>
      <c r="D250" s="183"/>
      <c r="E250" s="188">
        <v>-3.9</v>
      </c>
      <c r="F250" s="193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4"/>
      <c r="U250" s="193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 t="s">
        <v>117</v>
      </c>
      <c r="AF250" s="169">
        <v>0</v>
      </c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</row>
    <row r="251" spans="1:60" outlineLevel="1" x14ac:dyDescent="0.2">
      <c r="A251" s="170"/>
      <c r="B251" s="180"/>
      <c r="C251" s="204" t="s">
        <v>261</v>
      </c>
      <c r="D251" s="183"/>
      <c r="E251" s="188">
        <v>-3.4</v>
      </c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4"/>
      <c r="U251" s="193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 t="s">
        <v>117</v>
      </c>
      <c r="AF251" s="169">
        <v>0</v>
      </c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</row>
    <row r="252" spans="1:60" outlineLevel="1" x14ac:dyDescent="0.2">
      <c r="A252" s="170"/>
      <c r="B252" s="180"/>
      <c r="C252" s="205" t="s">
        <v>119</v>
      </c>
      <c r="D252" s="184"/>
      <c r="E252" s="189">
        <v>-7.3</v>
      </c>
      <c r="F252" s="193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4"/>
      <c r="U252" s="193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 t="s">
        <v>117</v>
      </c>
      <c r="AF252" s="169">
        <v>1</v>
      </c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</row>
    <row r="253" spans="1:60" ht="22.5" outlineLevel="1" x14ac:dyDescent="0.2">
      <c r="A253" s="170">
        <v>27</v>
      </c>
      <c r="B253" s="180" t="s">
        <v>262</v>
      </c>
      <c r="C253" s="203" t="s">
        <v>263</v>
      </c>
      <c r="D253" s="182" t="s">
        <v>122</v>
      </c>
      <c r="E253" s="187">
        <v>-73.22</v>
      </c>
      <c r="F253" s="193">
        <v>132.6</v>
      </c>
      <c r="G253" s="193">
        <v>-9708.9699999999993</v>
      </c>
      <c r="H253" s="193">
        <v>0</v>
      </c>
      <c r="I253" s="193">
        <f>ROUND(E253*H253,2)</f>
        <v>0</v>
      </c>
      <c r="J253" s="193">
        <v>132.6</v>
      </c>
      <c r="K253" s="193">
        <f>ROUND(E253*J253,2)</f>
        <v>-9708.9699999999993</v>
      </c>
      <c r="L253" s="193">
        <v>21</v>
      </c>
      <c r="M253" s="193">
        <f>G253*(1+L253/100)</f>
        <v>-11747.8537</v>
      </c>
      <c r="N253" s="193">
        <v>1.0000000000000001E-5</v>
      </c>
      <c r="O253" s="193">
        <f>ROUND(E253*N253,2)</f>
        <v>0</v>
      </c>
      <c r="P253" s="193">
        <v>0</v>
      </c>
      <c r="Q253" s="193">
        <f>ROUND(E253*P253,2)</f>
        <v>0</v>
      </c>
      <c r="R253" s="193"/>
      <c r="S253" s="193"/>
      <c r="T253" s="194">
        <v>0</v>
      </c>
      <c r="U253" s="193">
        <f>ROUND(E253*T253,2)</f>
        <v>0</v>
      </c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 t="s">
        <v>157</v>
      </c>
      <c r="AF253" s="169"/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</row>
    <row r="254" spans="1:60" outlineLevel="1" x14ac:dyDescent="0.2">
      <c r="A254" s="170"/>
      <c r="B254" s="180"/>
      <c r="C254" s="204" t="s">
        <v>165</v>
      </c>
      <c r="D254" s="183"/>
      <c r="E254" s="188"/>
      <c r="F254" s="193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4"/>
      <c r="U254" s="193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 t="s">
        <v>117</v>
      </c>
      <c r="AF254" s="169">
        <v>0</v>
      </c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  <c r="BF254" s="169"/>
      <c r="BG254" s="169"/>
      <c r="BH254" s="169"/>
    </row>
    <row r="255" spans="1:60" outlineLevel="1" x14ac:dyDescent="0.2">
      <c r="A255" s="170"/>
      <c r="B255" s="180"/>
      <c r="C255" s="204" t="s">
        <v>166</v>
      </c>
      <c r="D255" s="183"/>
      <c r="E255" s="188"/>
      <c r="F255" s="193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4"/>
      <c r="U255" s="193"/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 t="s">
        <v>117</v>
      </c>
      <c r="AF255" s="169">
        <v>0</v>
      </c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  <c r="BF255" s="169"/>
      <c r="BG255" s="169"/>
      <c r="BH255" s="169"/>
    </row>
    <row r="256" spans="1:60" outlineLevel="1" x14ac:dyDescent="0.2">
      <c r="A256" s="170"/>
      <c r="B256" s="180"/>
      <c r="C256" s="204" t="s">
        <v>167</v>
      </c>
      <c r="D256" s="183"/>
      <c r="E256" s="188"/>
      <c r="F256" s="193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4"/>
      <c r="U256" s="193"/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 t="s">
        <v>117</v>
      </c>
      <c r="AF256" s="169">
        <v>0</v>
      </c>
      <c r="AG256" s="169"/>
      <c r="AH256" s="169"/>
      <c r="AI256" s="169"/>
      <c r="AJ256" s="169"/>
      <c r="AK256" s="169"/>
      <c r="AL256" s="169"/>
      <c r="AM256" s="169"/>
      <c r="AN256" s="169"/>
      <c r="AO256" s="169"/>
      <c r="AP256" s="169"/>
      <c r="AQ256" s="169"/>
      <c r="AR256" s="169"/>
      <c r="AS256" s="169"/>
      <c r="AT256" s="169"/>
      <c r="AU256" s="169"/>
      <c r="AV256" s="169"/>
      <c r="AW256" s="169"/>
      <c r="AX256" s="169"/>
      <c r="AY256" s="169"/>
      <c r="AZ256" s="169"/>
      <c r="BA256" s="169"/>
      <c r="BB256" s="169"/>
      <c r="BC256" s="169"/>
      <c r="BD256" s="169"/>
      <c r="BE256" s="169"/>
      <c r="BF256" s="169"/>
      <c r="BG256" s="169"/>
      <c r="BH256" s="169"/>
    </row>
    <row r="257" spans="1:60" outlineLevel="1" x14ac:dyDescent="0.2">
      <c r="A257" s="170"/>
      <c r="B257" s="180"/>
      <c r="C257" s="204" t="s">
        <v>260</v>
      </c>
      <c r="D257" s="183"/>
      <c r="E257" s="188">
        <v>-65.92</v>
      </c>
      <c r="F257" s="193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4"/>
      <c r="U257" s="193"/>
      <c r="V257" s="169"/>
      <c r="W257" s="169"/>
      <c r="X257" s="169"/>
      <c r="Y257" s="169"/>
      <c r="Z257" s="169"/>
      <c r="AA257" s="169"/>
      <c r="AB257" s="169"/>
      <c r="AC257" s="169"/>
      <c r="AD257" s="169"/>
      <c r="AE257" s="169" t="s">
        <v>117</v>
      </c>
      <c r="AF257" s="169">
        <v>0</v>
      </c>
      <c r="AG257" s="169"/>
      <c r="AH257" s="169"/>
      <c r="AI257" s="169"/>
      <c r="AJ257" s="169"/>
      <c r="AK257" s="169"/>
      <c r="AL257" s="169"/>
      <c r="AM257" s="169"/>
      <c r="AN257" s="169"/>
      <c r="AO257" s="169"/>
      <c r="AP257" s="169"/>
      <c r="AQ257" s="169"/>
      <c r="AR257" s="169"/>
      <c r="AS257" s="169"/>
      <c r="AT257" s="169"/>
      <c r="AU257" s="169"/>
      <c r="AV257" s="169"/>
      <c r="AW257" s="169"/>
      <c r="AX257" s="169"/>
      <c r="AY257" s="169"/>
      <c r="AZ257" s="169"/>
      <c r="BA257" s="169"/>
      <c r="BB257" s="169"/>
      <c r="BC257" s="169"/>
      <c r="BD257" s="169"/>
      <c r="BE257" s="169"/>
      <c r="BF257" s="169"/>
      <c r="BG257" s="169"/>
      <c r="BH257" s="169"/>
    </row>
    <row r="258" spans="1:60" outlineLevel="1" x14ac:dyDescent="0.2">
      <c r="A258" s="170"/>
      <c r="B258" s="180"/>
      <c r="C258" s="205" t="s">
        <v>119</v>
      </c>
      <c r="D258" s="184"/>
      <c r="E258" s="189">
        <v>-65.92</v>
      </c>
      <c r="F258" s="193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4"/>
      <c r="U258" s="193"/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 t="s">
        <v>117</v>
      </c>
      <c r="AF258" s="169">
        <v>1</v>
      </c>
      <c r="AG258" s="169"/>
      <c r="AH258" s="169"/>
      <c r="AI258" s="169"/>
      <c r="AJ258" s="169"/>
      <c r="AK258" s="169"/>
      <c r="AL258" s="169"/>
      <c r="AM258" s="169"/>
      <c r="AN258" s="169"/>
      <c r="AO258" s="169"/>
      <c r="AP258" s="169"/>
      <c r="AQ258" s="169"/>
      <c r="AR258" s="169"/>
      <c r="AS258" s="169"/>
      <c r="AT258" s="169"/>
      <c r="AU258" s="169"/>
      <c r="AV258" s="169"/>
      <c r="AW258" s="169"/>
      <c r="AX258" s="169"/>
      <c r="AY258" s="169"/>
      <c r="AZ258" s="169"/>
      <c r="BA258" s="169"/>
      <c r="BB258" s="169"/>
      <c r="BC258" s="169"/>
      <c r="BD258" s="169"/>
      <c r="BE258" s="169"/>
      <c r="BF258" s="169"/>
      <c r="BG258" s="169"/>
      <c r="BH258" s="169"/>
    </row>
    <row r="259" spans="1:60" outlineLevel="1" x14ac:dyDescent="0.2">
      <c r="A259" s="170"/>
      <c r="B259" s="180"/>
      <c r="C259" s="204" t="s">
        <v>124</v>
      </c>
      <c r="D259" s="183"/>
      <c r="E259" s="188"/>
      <c r="F259" s="193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4"/>
      <c r="U259" s="193"/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 t="s">
        <v>117</v>
      </c>
      <c r="AF259" s="169">
        <v>0</v>
      </c>
      <c r="AG259" s="169"/>
      <c r="AH259" s="169"/>
      <c r="AI259" s="169"/>
      <c r="AJ259" s="169"/>
      <c r="AK259" s="169"/>
      <c r="AL259" s="169"/>
      <c r="AM259" s="169"/>
      <c r="AN259" s="169"/>
      <c r="AO259" s="169"/>
      <c r="AP259" s="169"/>
      <c r="AQ259" s="169"/>
      <c r="AR259" s="169"/>
      <c r="AS259" s="169"/>
      <c r="AT259" s="169"/>
      <c r="AU259" s="169"/>
      <c r="AV259" s="169"/>
      <c r="AW259" s="169"/>
      <c r="AX259" s="169"/>
      <c r="AY259" s="169"/>
      <c r="AZ259" s="169"/>
      <c r="BA259" s="169"/>
      <c r="BB259" s="169"/>
      <c r="BC259" s="169"/>
      <c r="BD259" s="169"/>
      <c r="BE259" s="169"/>
      <c r="BF259" s="169"/>
      <c r="BG259" s="169"/>
      <c r="BH259" s="169"/>
    </row>
    <row r="260" spans="1:60" ht="22.5" outlineLevel="1" x14ac:dyDescent="0.2">
      <c r="A260" s="170"/>
      <c r="B260" s="180"/>
      <c r="C260" s="204" t="s">
        <v>169</v>
      </c>
      <c r="D260" s="183"/>
      <c r="E260" s="188"/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4"/>
      <c r="U260" s="193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 t="s">
        <v>117</v>
      </c>
      <c r="AF260" s="169">
        <v>0</v>
      </c>
      <c r="AG260" s="169"/>
      <c r="AH260" s="169"/>
      <c r="AI260" s="169"/>
      <c r="AJ260" s="169"/>
      <c r="AK260" s="169"/>
      <c r="AL260" s="169"/>
      <c r="AM260" s="169"/>
      <c r="AN260" s="169"/>
      <c r="AO260" s="169"/>
      <c r="AP260" s="169"/>
      <c r="AQ260" s="169"/>
      <c r="AR260" s="169"/>
      <c r="AS260" s="169"/>
      <c r="AT260" s="169"/>
      <c r="AU260" s="169"/>
      <c r="AV260" s="169"/>
      <c r="AW260" s="169"/>
      <c r="AX260" s="169"/>
      <c r="AY260" s="169"/>
      <c r="AZ260" s="169"/>
      <c r="BA260" s="169"/>
      <c r="BB260" s="169"/>
      <c r="BC260" s="169"/>
      <c r="BD260" s="169"/>
      <c r="BE260" s="169"/>
      <c r="BF260" s="169"/>
      <c r="BG260" s="169"/>
      <c r="BH260" s="169"/>
    </row>
    <row r="261" spans="1:60" outlineLevel="1" x14ac:dyDescent="0.2">
      <c r="A261" s="170"/>
      <c r="B261" s="180"/>
      <c r="C261" s="204" t="s">
        <v>160</v>
      </c>
      <c r="D261" s="183"/>
      <c r="E261" s="188"/>
      <c r="F261" s="193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4"/>
      <c r="U261" s="193"/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 t="s">
        <v>117</v>
      </c>
      <c r="AF261" s="169">
        <v>0</v>
      </c>
      <c r="AG261" s="169"/>
      <c r="AH261" s="169"/>
      <c r="AI261" s="169"/>
      <c r="AJ261" s="169"/>
      <c r="AK261" s="169"/>
      <c r="AL261" s="169"/>
      <c r="AM261" s="169"/>
      <c r="AN261" s="169"/>
      <c r="AO261" s="169"/>
      <c r="AP261" s="169"/>
      <c r="AQ261" s="169"/>
      <c r="AR261" s="169"/>
      <c r="AS261" s="169"/>
      <c r="AT261" s="169"/>
      <c r="AU261" s="169"/>
      <c r="AV261" s="169"/>
      <c r="AW261" s="169"/>
      <c r="AX261" s="169"/>
      <c r="AY261" s="169"/>
      <c r="AZ261" s="169"/>
      <c r="BA261" s="169"/>
      <c r="BB261" s="169"/>
      <c r="BC261" s="169"/>
      <c r="BD261" s="169"/>
      <c r="BE261" s="169"/>
      <c r="BF261" s="169"/>
      <c r="BG261" s="169"/>
      <c r="BH261" s="169"/>
    </row>
    <row r="262" spans="1:60" outlineLevel="1" x14ac:dyDescent="0.2">
      <c r="A262" s="170"/>
      <c r="B262" s="180"/>
      <c r="C262" s="204" t="s">
        <v>161</v>
      </c>
      <c r="D262" s="183"/>
      <c r="E262" s="188">
        <v>-3.9</v>
      </c>
      <c r="F262" s="193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4"/>
      <c r="U262" s="193"/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 t="s">
        <v>117</v>
      </c>
      <c r="AF262" s="169">
        <v>0</v>
      </c>
      <c r="AG262" s="169"/>
      <c r="AH262" s="169"/>
      <c r="AI262" s="169"/>
      <c r="AJ262" s="169"/>
      <c r="AK262" s="169"/>
      <c r="AL262" s="169"/>
      <c r="AM262" s="169"/>
      <c r="AN262" s="169"/>
      <c r="AO262" s="169"/>
      <c r="AP262" s="169"/>
      <c r="AQ262" s="169"/>
      <c r="AR262" s="169"/>
      <c r="AS262" s="169"/>
      <c r="AT262" s="169"/>
      <c r="AU262" s="169"/>
      <c r="AV262" s="169"/>
      <c r="AW262" s="169"/>
      <c r="AX262" s="169"/>
      <c r="AY262" s="169"/>
      <c r="AZ262" s="169"/>
      <c r="BA262" s="169"/>
      <c r="BB262" s="169"/>
      <c r="BC262" s="169"/>
      <c r="BD262" s="169"/>
      <c r="BE262" s="169"/>
      <c r="BF262" s="169"/>
      <c r="BG262" s="169"/>
      <c r="BH262" s="169"/>
    </row>
    <row r="263" spans="1:60" outlineLevel="1" x14ac:dyDescent="0.2">
      <c r="A263" s="170"/>
      <c r="B263" s="180"/>
      <c r="C263" s="204" t="s">
        <v>261</v>
      </c>
      <c r="D263" s="183"/>
      <c r="E263" s="188">
        <v>-3.4</v>
      </c>
      <c r="F263" s="193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4"/>
      <c r="U263" s="193"/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 t="s">
        <v>117</v>
      </c>
      <c r="AF263" s="169">
        <v>0</v>
      </c>
      <c r="AG263" s="169"/>
      <c r="AH263" s="169"/>
      <c r="AI263" s="169"/>
      <c r="AJ263" s="169"/>
      <c r="AK263" s="169"/>
      <c r="AL263" s="169"/>
      <c r="AM263" s="169"/>
      <c r="AN263" s="169"/>
      <c r="AO263" s="169"/>
      <c r="AP263" s="169"/>
      <c r="AQ263" s="169"/>
      <c r="AR263" s="169"/>
      <c r="AS263" s="169"/>
      <c r="AT263" s="169"/>
      <c r="AU263" s="169"/>
      <c r="AV263" s="169"/>
      <c r="AW263" s="169"/>
      <c r="AX263" s="169"/>
      <c r="AY263" s="169"/>
      <c r="AZ263" s="169"/>
      <c r="BA263" s="169"/>
      <c r="BB263" s="169"/>
      <c r="BC263" s="169"/>
      <c r="BD263" s="169"/>
      <c r="BE263" s="169"/>
      <c r="BF263" s="169"/>
      <c r="BG263" s="169"/>
      <c r="BH263" s="169"/>
    </row>
    <row r="264" spans="1:60" outlineLevel="1" x14ac:dyDescent="0.2">
      <c r="A264" s="170"/>
      <c r="B264" s="180"/>
      <c r="C264" s="205" t="s">
        <v>119</v>
      </c>
      <c r="D264" s="184"/>
      <c r="E264" s="189">
        <v>-7.3</v>
      </c>
      <c r="F264" s="193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4"/>
      <c r="U264" s="193"/>
      <c r="V264" s="169"/>
      <c r="W264" s="169"/>
      <c r="X264" s="169"/>
      <c r="Y264" s="169"/>
      <c r="Z264" s="169"/>
      <c r="AA264" s="169"/>
      <c r="AB264" s="169"/>
      <c r="AC264" s="169"/>
      <c r="AD264" s="169"/>
      <c r="AE264" s="169" t="s">
        <v>117</v>
      </c>
      <c r="AF264" s="169">
        <v>1</v>
      </c>
      <c r="AG264" s="169"/>
      <c r="AH264" s="169"/>
      <c r="AI264" s="169"/>
      <c r="AJ264" s="169"/>
      <c r="AK264" s="169"/>
      <c r="AL264" s="169"/>
      <c r="AM264" s="169"/>
      <c r="AN264" s="169"/>
      <c r="AO264" s="169"/>
      <c r="AP264" s="169"/>
      <c r="AQ264" s="169"/>
      <c r="AR264" s="169"/>
      <c r="AS264" s="169"/>
      <c r="AT264" s="169"/>
      <c r="AU264" s="169"/>
      <c r="AV264" s="169"/>
      <c r="AW264" s="169"/>
      <c r="AX264" s="169"/>
      <c r="AY264" s="169"/>
      <c r="AZ264" s="169"/>
      <c r="BA264" s="169"/>
      <c r="BB264" s="169"/>
      <c r="BC264" s="169"/>
      <c r="BD264" s="169"/>
      <c r="BE264" s="169"/>
      <c r="BF264" s="169"/>
      <c r="BG264" s="169"/>
      <c r="BH264" s="169"/>
    </row>
    <row r="265" spans="1:60" ht="22.5" outlineLevel="1" x14ac:dyDescent="0.2">
      <c r="A265" s="170">
        <v>28</v>
      </c>
      <c r="B265" s="180" t="s">
        <v>264</v>
      </c>
      <c r="C265" s="203" t="s">
        <v>265</v>
      </c>
      <c r="D265" s="182" t="s">
        <v>122</v>
      </c>
      <c r="E265" s="187">
        <v>-73.22</v>
      </c>
      <c r="F265" s="193">
        <v>43.35</v>
      </c>
      <c r="G265" s="193">
        <v>-3174.09</v>
      </c>
      <c r="H265" s="193">
        <v>0</v>
      </c>
      <c r="I265" s="193">
        <f>ROUND(E265*H265,2)</f>
        <v>0</v>
      </c>
      <c r="J265" s="193">
        <v>43.35</v>
      </c>
      <c r="K265" s="193">
        <f>ROUND(E265*J265,2)</f>
        <v>-3174.09</v>
      </c>
      <c r="L265" s="193">
        <v>21</v>
      </c>
      <c r="M265" s="193">
        <f>G265*(1+L265/100)</f>
        <v>-3840.6489000000001</v>
      </c>
      <c r="N265" s="193">
        <v>1E-4</v>
      </c>
      <c r="O265" s="193">
        <f>ROUND(E265*N265,2)</f>
        <v>-0.01</v>
      </c>
      <c r="P265" s="193">
        <v>0</v>
      </c>
      <c r="Q265" s="193">
        <f>ROUND(E265*P265,2)</f>
        <v>0</v>
      </c>
      <c r="R265" s="193"/>
      <c r="S265" s="193"/>
      <c r="T265" s="194">
        <v>0</v>
      </c>
      <c r="U265" s="193">
        <f>ROUND(E265*T265,2)</f>
        <v>0</v>
      </c>
      <c r="V265" s="169"/>
      <c r="W265" s="169"/>
      <c r="X265" s="169"/>
      <c r="Y265" s="169"/>
      <c r="Z265" s="169"/>
      <c r="AA265" s="169"/>
      <c r="AB265" s="169"/>
      <c r="AC265" s="169"/>
      <c r="AD265" s="169"/>
      <c r="AE265" s="169" t="s">
        <v>157</v>
      </c>
      <c r="AF265" s="169"/>
      <c r="AG265" s="169"/>
      <c r="AH265" s="169"/>
      <c r="AI265" s="169"/>
      <c r="AJ265" s="169"/>
      <c r="AK265" s="169"/>
      <c r="AL265" s="169"/>
      <c r="AM265" s="169"/>
      <c r="AN265" s="169"/>
      <c r="AO265" s="169"/>
      <c r="AP265" s="169"/>
      <c r="AQ265" s="169"/>
      <c r="AR265" s="169"/>
      <c r="AS265" s="169"/>
      <c r="AT265" s="169"/>
      <c r="AU265" s="169"/>
      <c r="AV265" s="169"/>
      <c r="AW265" s="169"/>
      <c r="AX265" s="169"/>
      <c r="AY265" s="169"/>
      <c r="AZ265" s="169"/>
      <c r="BA265" s="169"/>
      <c r="BB265" s="169"/>
      <c r="BC265" s="169"/>
      <c r="BD265" s="169"/>
      <c r="BE265" s="169"/>
      <c r="BF265" s="169"/>
      <c r="BG265" s="169"/>
      <c r="BH265" s="169"/>
    </row>
    <row r="266" spans="1:60" outlineLevel="1" x14ac:dyDescent="0.2">
      <c r="A266" s="170"/>
      <c r="B266" s="180"/>
      <c r="C266" s="204" t="s">
        <v>165</v>
      </c>
      <c r="D266" s="183"/>
      <c r="E266" s="188"/>
      <c r="F266" s="193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4"/>
      <c r="U266" s="193"/>
      <c r="V266" s="169"/>
      <c r="W266" s="169"/>
      <c r="X266" s="169"/>
      <c r="Y266" s="169"/>
      <c r="Z266" s="169"/>
      <c r="AA266" s="169"/>
      <c r="AB266" s="169"/>
      <c r="AC266" s="169"/>
      <c r="AD266" s="169"/>
      <c r="AE266" s="169" t="s">
        <v>117</v>
      </c>
      <c r="AF266" s="169">
        <v>0</v>
      </c>
      <c r="AG266" s="169"/>
      <c r="AH266" s="169"/>
      <c r="AI266" s="169"/>
      <c r="AJ266" s="169"/>
      <c r="AK266" s="169"/>
      <c r="AL266" s="169"/>
      <c r="AM266" s="169"/>
      <c r="AN266" s="169"/>
      <c r="AO266" s="169"/>
      <c r="AP266" s="169"/>
      <c r="AQ266" s="169"/>
      <c r="AR266" s="169"/>
      <c r="AS266" s="169"/>
      <c r="AT266" s="169"/>
      <c r="AU266" s="169"/>
      <c r="AV266" s="169"/>
      <c r="AW266" s="169"/>
      <c r="AX266" s="169"/>
      <c r="AY266" s="169"/>
      <c r="AZ266" s="169"/>
      <c r="BA266" s="169"/>
      <c r="BB266" s="169"/>
      <c r="BC266" s="169"/>
      <c r="BD266" s="169"/>
      <c r="BE266" s="169"/>
      <c r="BF266" s="169"/>
      <c r="BG266" s="169"/>
      <c r="BH266" s="169"/>
    </row>
    <row r="267" spans="1:60" outlineLevel="1" x14ac:dyDescent="0.2">
      <c r="A267" s="170"/>
      <c r="B267" s="180"/>
      <c r="C267" s="204" t="s">
        <v>166</v>
      </c>
      <c r="D267" s="183"/>
      <c r="E267" s="188"/>
      <c r="F267" s="193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4"/>
      <c r="U267" s="193"/>
      <c r="V267" s="169"/>
      <c r="W267" s="169"/>
      <c r="X267" s="169"/>
      <c r="Y267" s="169"/>
      <c r="Z267" s="169"/>
      <c r="AA267" s="169"/>
      <c r="AB267" s="169"/>
      <c r="AC267" s="169"/>
      <c r="AD267" s="169"/>
      <c r="AE267" s="169" t="s">
        <v>117</v>
      </c>
      <c r="AF267" s="169">
        <v>0</v>
      </c>
      <c r="AG267" s="169"/>
      <c r="AH267" s="169"/>
      <c r="AI267" s="169"/>
      <c r="AJ267" s="169"/>
      <c r="AK267" s="169"/>
      <c r="AL267" s="169"/>
      <c r="AM267" s="169"/>
      <c r="AN267" s="169"/>
      <c r="AO267" s="169"/>
      <c r="AP267" s="169"/>
      <c r="AQ267" s="169"/>
      <c r="AR267" s="169"/>
      <c r="AS267" s="169"/>
      <c r="AT267" s="169"/>
      <c r="AU267" s="169"/>
      <c r="AV267" s="169"/>
      <c r="AW267" s="169"/>
      <c r="AX267" s="169"/>
      <c r="AY267" s="169"/>
      <c r="AZ267" s="169"/>
      <c r="BA267" s="169"/>
      <c r="BB267" s="169"/>
      <c r="BC267" s="169"/>
      <c r="BD267" s="169"/>
      <c r="BE267" s="169"/>
      <c r="BF267" s="169"/>
      <c r="BG267" s="169"/>
      <c r="BH267" s="169"/>
    </row>
    <row r="268" spans="1:60" outlineLevel="1" x14ac:dyDescent="0.2">
      <c r="A268" s="170"/>
      <c r="B268" s="180"/>
      <c r="C268" s="204" t="s">
        <v>167</v>
      </c>
      <c r="D268" s="183"/>
      <c r="E268" s="188"/>
      <c r="F268" s="193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4"/>
      <c r="U268" s="193"/>
      <c r="V268" s="169"/>
      <c r="W268" s="169"/>
      <c r="X268" s="169"/>
      <c r="Y268" s="169"/>
      <c r="Z268" s="169"/>
      <c r="AA268" s="169"/>
      <c r="AB268" s="169"/>
      <c r="AC268" s="169"/>
      <c r="AD268" s="169"/>
      <c r="AE268" s="169" t="s">
        <v>117</v>
      </c>
      <c r="AF268" s="169">
        <v>0</v>
      </c>
      <c r="AG268" s="169"/>
      <c r="AH268" s="169"/>
      <c r="AI268" s="169"/>
      <c r="AJ268" s="169"/>
      <c r="AK268" s="169"/>
      <c r="AL268" s="169"/>
      <c r="AM268" s="169"/>
      <c r="AN268" s="169"/>
      <c r="AO268" s="169"/>
      <c r="AP268" s="169"/>
      <c r="AQ268" s="169"/>
      <c r="AR268" s="169"/>
      <c r="AS268" s="169"/>
      <c r="AT268" s="169"/>
      <c r="AU268" s="169"/>
      <c r="AV268" s="169"/>
      <c r="AW268" s="169"/>
      <c r="AX268" s="169"/>
      <c r="AY268" s="169"/>
      <c r="AZ268" s="169"/>
      <c r="BA268" s="169"/>
      <c r="BB268" s="169"/>
      <c r="BC268" s="169"/>
      <c r="BD268" s="169"/>
      <c r="BE268" s="169"/>
      <c r="BF268" s="169"/>
      <c r="BG268" s="169"/>
      <c r="BH268" s="169"/>
    </row>
    <row r="269" spans="1:60" outlineLevel="1" x14ac:dyDescent="0.2">
      <c r="A269" s="170"/>
      <c r="B269" s="180"/>
      <c r="C269" s="204" t="s">
        <v>260</v>
      </c>
      <c r="D269" s="183"/>
      <c r="E269" s="188">
        <v>-65.92</v>
      </c>
      <c r="F269" s="193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4"/>
      <c r="U269" s="193"/>
      <c r="V269" s="169"/>
      <c r="W269" s="169"/>
      <c r="X269" s="169"/>
      <c r="Y269" s="169"/>
      <c r="Z269" s="169"/>
      <c r="AA269" s="169"/>
      <c r="AB269" s="169"/>
      <c r="AC269" s="169"/>
      <c r="AD269" s="169"/>
      <c r="AE269" s="169" t="s">
        <v>117</v>
      </c>
      <c r="AF269" s="169">
        <v>0</v>
      </c>
      <c r="AG269" s="169"/>
      <c r="AH269" s="169"/>
      <c r="AI269" s="169"/>
      <c r="AJ269" s="169"/>
      <c r="AK269" s="169"/>
      <c r="AL269" s="169"/>
      <c r="AM269" s="169"/>
      <c r="AN269" s="169"/>
      <c r="AO269" s="169"/>
      <c r="AP269" s="169"/>
      <c r="AQ269" s="169"/>
      <c r="AR269" s="169"/>
      <c r="AS269" s="169"/>
      <c r="AT269" s="169"/>
      <c r="AU269" s="169"/>
      <c r="AV269" s="169"/>
      <c r="AW269" s="169"/>
      <c r="AX269" s="169"/>
      <c r="AY269" s="169"/>
      <c r="AZ269" s="169"/>
      <c r="BA269" s="169"/>
      <c r="BB269" s="169"/>
      <c r="BC269" s="169"/>
      <c r="BD269" s="169"/>
      <c r="BE269" s="169"/>
      <c r="BF269" s="169"/>
      <c r="BG269" s="169"/>
      <c r="BH269" s="169"/>
    </row>
    <row r="270" spans="1:60" outlineLevel="1" x14ac:dyDescent="0.2">
      <c r="A270" s="170"/>
      <c r="B270" s="180"/>
      <c r="C270" s="205" t="s">
        <v>119</v>
      </c>
      <c r="D270" s="184"/>
      <c r="E270" s="189">
        <v>-65.92</v>
      </c>
      <c r="F270" s="193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4"/>
      <c r="U270" s="193"/>
      <c r="V270" s="169"/>
      <c r="W270" s="169"/>
      <c r="X270" s="169"/>
      <c r="Y270" s="169"/>
      <c r="Z270" s="169"/>
      <c r="AA270" s="169"/>
      <c r="AB270" s="169"/>
      <c r="AC270" s="169"/>
      <c r="AD270" s="169"/>
      <c r="AE270" s="169" t="s">
        <v>117</v>
      </c>
      <c r="AF270" s="169">
        <v>1</v>
      </c>
      <c r="AG270" s="169"/>
      <c r="AH270" s="169"/>
      <c r="AI270" s="169"/>
      <c r="AJ270" s="169"/>
      <c r="AK270" s="169"/>
      <c r="AL270" s="169"/>
      <c r="AM270" s="169"/>
      <c r="AN270" s="169"/>
      <c r="AO270" s="169"/>
      <c r="AP270" s="169"/>
      <c r="AQ270" s="169"/>
      <c r="AR270" s="169"/>
      <c r="AS270" s="169"/>
      <c r="AT270" s="169"/>
      <c r="AU270" s="169"/>
      <c r="AV270" s="169"/>
      <c r="AW270" s="169"/>
      <c r="AX270" s="169"/>
      <c r="AY270" s="169"/>
      <c r="AZ270" s="169"/>
      <c r="BA270" s="169"/>
      <c r="BB270" s="169"/>
      <c r="BC270" s="169"/>
      <c r="BD270" s="169"/>
      <c r="BE270" s="169"/>
      <c r="BF270" s="169"/>
      <c r="BG270" s="169"/>
      <c r="BH270" s="169"/>
    </row>
    <row r="271" spans="1:60" outlineLevel="1" x14ac:dyDescent="0.2">
      <c r="A271" s="170"/>
      <c r="B271" s="180"/>
      <c r="C271" s="204" t="s">
        <v>124</v>
      </c>
      <c r="D271" s="183"/>
      <c r="E271" s="188"/>
      <c r="F271" s="193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4"/>
      <c r="U271" s="193"/>
      <c r="V271" s="169"/>
      <c r="W271" s="169"/>
      <c r="X271" s="169"/>
      <c r="Y271" s="169"/>
      <c r="Z271" s="169"/>
      <c r="AA271" s="169"/>
      <c r="AB271" s="169"/>
      <c r="AC271" s="169"/>
      <c r="AD271" s="169"/>
      <c r="AE271" s="169" t="s">
        <v>117</v>
      </c>
      <c r="AF271" s="169">
        <v>0</v>
      </c>
      <c r="AG271" s="169"/>
      <c r="AH271" s="169"/>
      <c r="AI271" s="169"/>
      <c r="AJ271" s="169"/>
      <c r="AK271" s="169"/>
      <c r="AL271" s="169"/>
      <c r="AM271" s="169"/>
      <c r="AN271" s="169"/>
      <c r="AO271" s="169"/>
      <c r="AP271" s="169"/>
      <c r="AQ271" s="169"/>
      <c r="AR271" s="169"/>
      <c r="AS271" s="169"/>
      <c r="AT271" s="169"/>
      <c r="AU271" s="169"/>
      <c r="AV271" s="169"/>
      <c r="AW271" s="169"/>
      <c r="AX271" s="169"/>
      <c r="AY271" s="169"/>
      <c r="AZ271" s="169"/>
      <c r="BA271" s="169"/>
      <c r="BB271" s="169"/>
      <c r="BC271" s="169"/>
      <c r="BD271" s="169"/>
      <c r="BE271" s="169"/>
      <c r="BF271" s="169"/>
      <c r="BG271" s="169"/>
      <c r="BH271" s="169"/>
    </row>
    <row r="272" spans="1:60" ht="22.5" outlineLevel="1" x14ac:dyDescent="0.2">
      <c r="A272" s="170"/>
      <c r="B272" s="180"/>
      <c r="C272" s="204" t="s">
        <v>169</v>
      </c>
      <c r="D272" s="183"/>
      <c r="E272" s="188"/>
      <c r="F272" s="193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4"/>
      <c r="U272" s="193"/>
      <c r="V272" s="169"/>
      <c r="W272" s="169"/>
      <c r="X272" s="169"/>
      <c r="Y272" s="169"/>
      <c r="Z272" s="169"/>
      <c r="AA272" s="169"/>
      <c r="AB272" s="169"/>
      <c r="AC272" s="169"/>
      <c r="AD272" s="169"/>
      <c r="AE272" s="169" t="s">
        <v>117</v>
      </c>
      <c r="AF272" s="169">
        <v>0</v>
      </c>
      <c r="AG272" s="169"/>
      <c r="AH272" s="169"/>
      <c r="AI272" s="169"/>
      <c r="AJ272" s="169"/>
      <c r="AK272" s="169"/>
      <c r="AL272" s="169"/>
      <c r="AM272" s="169"/>
      <c r="AN272" s="169"/>
      <c r="AO272" s="169"/>
      <c r="AP272" s="169"/>
      <c r="AQ272" s="169"/>
      <c r="AR272" s="169"/>
      <c r="AS272" s="169"/>
      <c r="AT272" s="169"/>
      <c r="AU272" s="169"/>
      <c r="AV272" s="169"/>
      <c r="AW272" s="169"/>
      <c r="AX272" s="169"/>
      <c r="AY272" s="169"/>
      <c r="AZ272" s="169"/>
      <c r="BA272" s="169"/>
      <c r="BB272" s="169"/>
      <c r="BC272" s="169"/>
      <c r="BD272" s="169"/>
      <c r="BE272" s="169"/>
      <c r="BF272" s="169"/>
      <c r="BG272" s="169"/>
      <c r="BH272" s="169"/>
    </row>
    <row r="273" spans="1:60" outlineLevel="1" x14ac:dyDescent="0.2">
      <c r="A273" s="170"/>
      <c r="B273" s="180"/>
      <c r="C273" s="204" t="s">
        <v>160</v>
      </c>
      <c r="D273" s="183"/>
      <c r="E273" s="188"/>
      <c r="F273" s="193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4"/>
      <c r="U273" s="193"/>
      <c r="V273" s="169"/>
      <c r="W273" s="169"/>
      <c r="X273" s="169"/>
      <c r="Y273" s="169"/>
      <c r="Z273" s="169"/>
      <c r="AA273" s="169"/>
      <c r="AB273" s="169"/>
      <c r="AC273" s="169"/>
      <c r="AD273" s="169"/>
      <c r="AE273" s="169" t="s">
        <v>117</v>
      </c>
      <c r="AF273" s="169">
        <v>0</v>
      </c>
      <c r="AG273" s="169"/>
      <c r="AH273" s="169"/>
      <c r="AI273" s="169"/>
      <c r="AJ273" s="169"/>
      <c r="AK273" s="169"/>
      <c r="AL273" s="169"/>
      <c r="AM273" s="169"/>
      <c r="AN273" s="169"/>
      <c r="AO273" s="169"/>
      <c r="AP273" s="169"/>
      <c r="AQ273" s="169"/>
      <c r="AR273" s="169"/>
      <c r="AS273" s="169"/>
      <c r="AT273" s="169"/>
      <c r="AU273" s="169"/>
      <c r="AV273" s="169"/>
      <c r="AW273" s="169"/>
      <c r="AX273" s="169"/>
      <c r="AY273" s="169"/>
      <c r="AZ273" s="169"/>
      <c r="BA273" s="169"/>
      <c r="BB273" s="169"/>
      <c r="BC273" s="169"/>
      <c r="BD273" s="169"/>
      <c r="BE273" s="169"/>
      <c r="BF273" s="169"/>
      <c r="BG273" s="169"/>
      <c r="BH273" s="169"/>
    </row>
    <row r="274" spans="1:60" outlineLevel="1" x14ac:dyDescent="0.2">
      <c r="A274" s="170"/>
      <c r="B274" s="180"/>
      <c r="C274" s="204" t="s">
        <v>161</v>
      </c>
      <c r="D274" s="183"/>
      <c r="E274" s="188">
        <v>-3.9</v>
      </c>
      <c r="F274" s="193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4"/>
      <c r="U274" s="193"/>
      <c r="V274" s="169"/>
      <c r="W274" s="169"/>
      <c r="X274" s="169"/>
      <c r="Y274" s="169"/>
      <c r="Z274" s="169"/>
      <c r="AA274" s="169"/>
      <c r="AB274" s="169"/>
      <c r="AC274" s="169"/>
      <c r="AD274" s="169"/>
      <c r="AE274" s="169" t="s">
        <v>117</v>
      </c>
      <c r="AF274" s="169">
        <v>0</v>
      </c>
      <c r="AG274" s="169"/>
      <c r="AH274" s="169"/>
      <c r="AI274" s="169"/>
      <c r="AJ274" s="169"/>
      <c r="AK274" s="169"/>
      <c r="AL274" s="169"/>
      <c r="AM274" s="169"/>
      <c r="AN274" s="169"/>
      <c r="AO274" s="169"/>
      <c r="AP274" s="169"/>
      <c r="AQ274" s="169"/>
      <c r="AR274" s="169"/>
      <c r="AS274" s="169"/>
      <c r="AT274" s="169"/>
      <c r="AU274" s="169"/>
      <c r="AV274" s="169"/>
      <c r="AW274" s="169"/>
      <c r="AX274" s="169"/>
      <c r="AY274" s="169"/>
      <c r="AZ274" s="169"/>
      <c r="BA274" s="169"/>
      <c r="BB274" s="169"/>
      <c r="BC274" s="169"/>
      <c r="BD274" s="169"/>
      <c r="BE274" s="169"/>
      <c r="BF274" s="169"/>
      <c r="BG274" s="169"/>
      <c r="BH274" s="169"/>
    </row>
    <row r="275" spans="1:60" outlineLevel="1" x14ac:dyDescent="0.2">
      <c r="A275" s="170"/>
      <c r="B275" s="180"/>
      <c r="C275" s="204" t="s">
        <v>261</v>
      </c>
      <c r="D275" s="183"/>
      <c r="E275" s="188">
        <v>-3.4</v>
      </c>
      <c r="F275" s="193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4"/>
      <c r="U275" s="193"/>
      <c r="V275" s="169"/>
      <c r="W275" s="169"/>
      <c r="X275" s="169"/>
      <c r="Y275" s="169"/>
      <c r="Z275" s="169"/>
      <c r="AA275" s="169"/>
      <c r="AB275" s="169"/>
      <c r="AC275" s="169"/>
      <c r="AD275" s="169"/>
      <c r="AE275" s="169" t="s">
        <v>117</v>
      </c>
      <c r="AF275" s="169">
        <v>0</v>
      </c>
      <c r="AG275" s="169"/>
      <c r="AH275" s="169"/>
      <c r="AI275" s="169"/>
      <c r="AJ275" s="169"/>
      <c r="AK275" s="169"/>
      <c r="AL275" s="169"/>
      <c r="AM275" s="169"/>
      <c r="AN275" s="169"/>
      <c r="AO275" s="169"/>
      <c r="AP275" s="169"/>
      <c r="AQ275" s="169"/>
      <c r="AR275" s="169"/>
      <c r="AS275" s="169"/>
      <c r="AT275" s="169"/>
      <c r="AU275" s="169"/>
      <c r="AV275" s="169"/>
      <c r="AW275" s="169"/>
      <c r="AX275" s="169"/>
      <c r="AY275" s="169"/>
      <c r="AZ275" s="169"/>
      <c r="BA275" s="169"/>
      <c r="BB275" s="169"/>
      <c r="BC275" s="169"/>
      <c r="BD275" s="169"/>
      <c r="BE275" s="169"/>
      <c r="BF275" s="169"/>
      <c r="BG275" s="169"/>
      <c r="BH275" s="169"/>
    </row>
    <row r="276" spans="1:60" outlineLevel="1" x14ac:dyDescent="0.2">
      <c r="A276" s="170"/>
      <c r="B276" s="180"/>
      <c r="C276" s="205" t="s">
        <v>119</v>
      </c>
      <c r="D276" s="184"/>
      <c r="E276" s="189">
        <v>-7.3</v>
      </c>
      <c r="F276" s="193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4"/>
      <c r="U276" s="193"/>
      <c r="V276" s="169"/>
      <c r="W276" s="169"/>
      <c r="X276" s="169"/>
      <c r="Y276" s="169"/>
      <c r="Z276" s="169"/>
      <c r="AA276" s="169"/>
      <c r="AB276" s="169"/>
      <c r="AC276" s="169"/>
      <c r="AD276" s="169"/>
      <c r="AE276" s="169" t="s">
        <v>117</v>
      </c>
      <c r="AF276" s="169">
        <v>1</v>
      </c>
      <c r="AG276" s="169"/>
      <c r="AH276" s="169"/>
      <c r="AI276" s="169"/>
      <c r="AJ276" s="169"/>
      <c r="AK276" s="169"/>
      <c r="AL276" s="169"/>
      <c r="AM276" s="169"/>
      <c r="AN276" s="169"/>
      <c r="AO276" s="169"/>
      <c r="AP276" s="169"/>
      <c r="AQ276" s="169"/>
      <c r="AR276" s="169"/>
      <c r="AS276" s="169"/>
      <c r="AT276" s="169"/>
      <c r="AU276" s="169"/>
      <c r="AV276" s="169"/>
      <c r="AW276" s="169"/>
      <c r="AX276" s="169"/>
      <c r="AY276" s="169"/>
      <c r="AZ276" s="169"/>
      <c r="BA276" s="169"/>
      <c r="BB276" s="169"/>
      <c r="BC276" s="169"/>
      <c r="BD276" s="169"/>
      <c r="BE276" s="169"/>
      <c r="BF276" s="169"/>
      <c r="BG276" s="169"/>
      <c r="BH276" s="169"/>
    </row>
    <row r="277" spans="1:60" ht="33.75" outlineLevel="1" x14ac:dyDescent="0.2">
      <c r="A277" s="170">
        <v>29</v>
      </c>
      <c r="B277" s="180" t="s">
        <v>266</v>
      </c>
      <c r="C277" s="203" t="s">
        <v>267</v>
      </c>
      <c r="D277" s="182" t="s">
        <v>122</v>
      </c>
      <c r="E277" s="187">
        <v>386.28500000000003</v>
      </c>
      <c r="F277" s="193">
        <v>42.75</v>
      </c>
      <c r="G277" s="193">
        <v>16513.68</v>
      </c>
      <c r="H277" s="193">
        <v>0</v>
      </c>
      <c r="I277" s="193">
        <f>ROUND(E277*H277,2)</f>
        <v>0</v>
      </c>
      <c r="J277" s="193">
        <v>42.75</v>
      </c>
      <c r="K277" s="193">
        <f>ROUND(E277*J277,2)</f>
        <v>16513.68</v>
      </c>
      <c r="L277" s="193">
        <v>21</v>
      </c>
      <c r="M277" s="193">
        <f>G277*(1+L277/100)</f>
        <v>19981.552800000001</v>
      </c>
      <c r="N277" s="193">
        <v>2.9999999999999997E-4</v>
      </c>
      <c r="O277" s="193">
        <f>ROUND(E277*N277,2)</f>
        <v>0.12</v>
      </c>
      <c r="P277" s="193">
        <v>0</v>
      </c>
      <c r="Q277" s="193">
        <f>ROUND(E277*P277,2)</f>
        <v>0</v>
      </c>
      <c r="R277" s="193"/>
      <c r="S277" s="193"/>
      <c r="T277" s="194">
        <v>0</v>
      </c>
      <c r="U277" s="193">
        <f>ROUND(E277*T277,2)</f>
        <v>0</v>
      </c>
      <c r="V277" s="169"/>
      <c r="W277" s="169"/>
      <c r="X277" s="169"/>
      <c r="Y277" s="169"/>
      <c r="Z277" s="169"/>
      <c r="AA277" s="169"/>
      <c r="AB277" s="169"/>
      <c r="AC277" s="169"/>
      <c r="AD277" s="169"/>
      <c r="AE277" s="169" t="s">
        <v>157</v>
      </c>
      <c r="AF277" s="169"/>
      <c r="AG277" s="169"/>
      <c r="AH277" s="169"/>
      <c r="AI277" s="169"/>
      <c r="AJ277" s="169"/>
      <c r="AK277" s="169"/>
      <c r="AL277" s="169"/>
      <c r="AM277" s="169"/>
      <c r="AN277" s="169"/>
      <c r="AO277" s="169"/>
      <c r="AP277" s="169"/>
      <c r="AQ277" s="169"/>
      <c r="AR277" s="169"/>
      <c r="AS277" s="169"/>
      <c r="AT277" s="169"/>
      <c r="AU277" s="169"/>
      <c r="AV277" s="169"/>
      <c r="AW277" s="169"/>
      <c r="AX277" s="169"/>
      <c r="AY277" s="169"/>
      <c r="AZ277" s="169"/>
      <c r="BA277" s="169"/>
      <c r="BB277" s="169"/>
      <c r="BC277" s="169"/>
      <c r="BD277" s="169"/>
      <c r="BE277" s="169"/>
      <c r="BF277" s="169"/>
      <c r="BG277" s="169"/>
      <c r="BH277" s="169"/>
    </row>
    <row r="278" spans="1:60" outlineLevel="1" x14ac:dyDescent="0.2">
      <c r="A278" s="170"/>
      <c r="B278" s="180"/>
      <c r="C278" s="204" t="s">
        <v>268</v>
      </c>
      <c r="D278" s="183"/>
      <c r="E278" s="188"/>
      <c r="F278" s="193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4"/>
      <c r="U278" s="193"/>
      <c r="V278" s="169"/>
      <c r="W278" s="169"/>
      <c r="X278" s="169"/>
      <c r="Y278" s="169"/>
      <c r="Z278" s="169"/>
      <c r="AA278" s="169"/>
      <c r="AB278" s="169"/>
      <c r="AC278" s="169"/>
      <c r="AD278" s="169"/>
      <c r="AE278" s="169" t="s">
        <v>117</v>
      </c>
      <c r="AF278" s="169">
        <v>0</v>
      </c>
      <c r="AG278" s="169"/>
      <c r="AH278" s="169"/>
      <c r="AI278" s="169"/>
      <c r="AJ278" s="169"/>
      <c r="AK278" s="169"/>
      <c r="AL278" s="169"/>
      <c r="AM278" s="169"/>
      <c r="AN278" s="169"/>
      <c r="AO278" s="169"/>
      <c r="AP278" s="169"/>
      <c r="AQ278" s="169"/>
      <c r="AR278" s="169"/>
      <c r="AS278" s="169"/>
      <c r="AT278" s="169"/>
      <c r="AU278" s="169"/>
      <c r="AV278" s="169"/>
      <c r="AW278" s="169"/>
      <c r="AX278" s="169"/>
      <c r="AY278" s="169"/>
      <c r="AZ278" s="169"/>
      <c r="BA278" s="169"/>
      <c r="BB278" s="169"/>
      <c r="BC278" s="169"/>
      <c r="BD278" s="169"/>
      <c r="BE278" s="169"/>
      <c r="BF278" s="169"/>
      <c r="BG278" s="169"/>
      <c r="BH278" s="169"/>
    </row>
    <row r="279" spans="1:60" ht="22.5" outlineLevel="1" x14ac:dyDescent="0.2">
      <c r="A279" s="170"/>
      <c r="B279" s="180"/>
      <c r="C279" s="204" t="s">
        <v>269</v>
      </c>
      <c r="D279" s="183"/>
      <c r="E279" s="188">
        <v>50.384999999999998</v>
      </c>
      <c r="F279" s="193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4"/>
      <c r="U279" s="193"/>
      <c r="V279" s="169"/>
      <c r="W279" s="169"/>
      <c r="X279" s="169"/>
      <c r="Y279" s="169"/>
      <c r="Z279" s="169"/>
      <c r="AA279" s="169"/>
      <c r="AB279" s="169"/>
      <c r="AC279" s="169"/>
      <c r="AD279" s="169"/>
      <c r="AE279" s="169" t="s">
        <v>117</v>
      </c>
      <c r="AF279" s="169">
        <v>0</v>
      </c>
      <c r="AG279" s="169"/>
      <c r="AH279" s="169"/>
      <c r="AI279" s="169"/>
      <c r="AJ279" s="169"/>
      <c r="AK279" s="169"/>
      <c r="AL279" s="169"/>
      <c r="AM279" s="169"/>
      <c r="AN279" s="169"/>
      <c r="AO279" s="169"/>
      <c r="AP279" s="169"/>
      <c r="AQ279" s="169"/>
      <c r="AR279" s="169"/>
      <c r="AS279" s="169"/>
      <c r="AT279" s="169"/>
      <c r="AU279" s="169"/>
      <c r="AV279" s="169"/>
      <c r="AW279" s="169"/>
      <c r="AX279" s="169"/>
      <c r="AY279" s="169"/>
      <c r="AZ279" s="169"/>
      <c r="BA279" s="169"/>
      <c r="BB279" s="169"/>
      <c r="BC279" s="169"/>
      <c r="BD279" s="169"/>
      <c r="BE279" s="169"/>
      <c r="BF279" s="169"/>
      <c r="BG279" s="169"/>
      <c r="BH279" s="169"/>
    </row>
    <row r="280" spans="1:60" outlineLevel="1" x14ac:dyDescent="0.2">
      <c r="A280" s="170"/>
      <c r="B280" s="180"/>
      <c r="C280" s="204" t="s">
        <v>270</v>
      </c>
      <c r="D280" s="183"/>
      <c r="E280" s="188">
        <v>335.9</v>
      </c>
      <c r="F280" s="193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4"/>
      <c r="U280" s="193"/>
      <c r="V280" s="169"/>
      <c r="W280" s="169"/>
      <c r="X280" s="169"/>
      <c r="Y280" s="169"/>
      <c r="Z280" s="169"/>
      <c r="AA280" s="169"/>
      <c r="AB280" s="169"/>
      <c r="AC280" s="169"/>
      <c r="AD280" s="169"/>
      <c r="AE280" s="169" t="s">
        <v>117</v>
      </c>
      <c r="AF280" s="169">
        <v>0</v>
      </c>
      <c r="AG280" s="169"/>
      <c r="AH280" s="169"/>
      <c r="AI280" s="169"/>
      <c r="AJ280" s="169"/>
      <c r="AK280" s="169"/>
      <c r="AL280" s="169"/>
      <c r="AM280" s="169"/>
      <c r="AN280" s="169"/>
      <c r="AO280" s="169"/>
      <c r="AP280" s="169"/>
      <c r="AQ280" s="169"/>
      <c r="AR280" s="169"/>
      <c r="AS280" s="169"/>
      <c r="AT280" s="169"/>
      <c r="AU280" s="169"/>
      <c r="AV280" s="169"/>
      <c r="AW280" s="169"/>
      <c r="AX280" s="169"/>
      <c r="AY280" s="169"/>
      <c r="AZ280" s="169"/>
      <c r="BA280" s="169"/>
      <c r="BB280" s="169"/>
      <c r="BC280" s="169"/>
      <c r="BD280" s="169"/>
      <c r="BE280" s="169"/>
      <c r="BF280" s="169"/>
      <c r="BG280" s="169"/>
      <c r="BH280" s="169"/>
    </row>
    <row r="281" spans="1:60" outlineLevel="1" x14ac:dyDescent="0.2">
      <c r="A281" s="170">
        <v>30</v>
      </c>
      <c r="B281" s="180" t="s">
        <v>271</v>
      </c>
      <c r="C281" s="203" t="s">
        <v>272</v>
      </c>
      <c r="D281" s="182" t="s">
        <v>122</v>
      </c>
      <c r="E281" s="187">
        <v>50.384999999999998</v>
      </c>
      <c r="F281" s="193">
        <v>35.020000000000003</v>
      </c>
      <c r="G281" s="193">
        <v>1764.48</v>
      </c>
      <c r="H281" s="193">
        <v>0</v>
      </c>
      <c r="I281" s="193">
        <f>ROUND(E281*H281,2)</f>
        <v>0</v>
      </c>
      <c r="J281" s="193">
        <v>35.020000000000003</v>
      </c>
      <c r="K281" s="193">
        <f>ROUND(E281*J281,2)</f>
        <v>1764.48</v>
      </c>
      <c r="L281" s="193">
        <v>21</v>
      </c>
      <c r="M281" s="193">
        <f>G281*(1+L281/100)</f>
        <v>2135.0207999999998</v>
      </c>
      <c r="N281" s="193">
        <v>6.9999999999999994E-5</v>
      </c>
      <c r="O281" s="193">
        <f>ROUND(E281*N281,2)</f>
        <v>0</v>
      </c>
      <c r="P281" s="193">
        <v>0</v>
      </c>
      <c r="Q281" s="193">
        <f>ROUND(E281*P281,2)</f>
        <v>0</v>
      </c>
      <c r="R281" s="193"/>
      <c r="S281" s="193"/>
      <c r="T281" s="194">
        <v>0</v>
      </c>
      <c r="U281" s="193">
        <f>ROUND(E281*T281,2)</f>
        <v>0</v>
      </c>
      <c r="V281" s="169"/>
      <c r="W281" s="169"/>
      <c r="X281" s="169"/>
      <c r="Y281" s="169"/>
      <c r="Z281" s="169"/>
      <c r="AA281" s="169"/>
      <c r="AB281" s="169"/>
      <c r="AC281" s="169"/>
      <c r="AD281" s="169"/>
      <c r="AE281" s="169" t="s">
        <v>157</v>
      </c>
      <c r="AF281" s="169"/>
      <c r="AG281" s="169"/>
      <c r="AH281" s="169"/>
      <c r="AI281" s="169"/>
      <c r="AJ281" s="169"/>
      <c r="AK281" s="169"/>
      <c r="AL281" s="169"/>
      <c r="AM281" s="169"/>
      <c r="AN281" s="169"/>
      <c r="AO281" s="169"/>
      <c r="AP281" s="169"/>
      <c r="AQ281" s="169"/>
      <c r="AR281" s="169"/>
      <c r="AS281" s="169"/>
      <c r="AT281" s="169"/>
      <c r="AU281" s="169"/>
      <c r="AV281" s="169"/>
      <c r="AW281" s="169"/>
      <c r="AX281" s="169"/>
      <c r="AY281" s="169"/>
      <c r="AZ281" s="169"/>
      <c r="BA281" s="169"/>
      <c r="BB281" s="169"/>
      <c r="BC281" s="169"/>
      <c r="BD281" s="169"/>
      <c r="BE281" s="169"/>
      <c r="BF281" s="169"/>
      <c r="BG281" s="169"/>
      <c r="BH281" s="169"/>
    </row>
    <row r="282" spans="1:60" outlineLevel="1" x14ac:dyDescent="0.2">
      <c r="A282" s="170"/>
      <c r="B282" s="180"/>
      <c r="C282" s="204" t="s">
        <v>268</v>
      </c>
      <c r="D282" s="183"/>
      <c r="E282" s="188"/>
      <c r="F282" s="193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4"/>
      <c r="U282" s="193"/>
      <c r="V282" s="169"/>
      <c r="W282" s="169"/>
      <c r="X282" s="169"/>
      <c r="Y282" s="169"/>
      <c r="Z282" s="169"/>
      <c r="AA282" s="169"/>
      <c r="AB282" s="169"/>
      <c r="AC282" s="169"/>
      <c r="AD282" s="169"/>
      <c r="AE282" s="169" t="s">
        <v>117</v>
      </c>
      <c r="AF282" s="169">
        <v>0</v>
      </c>
      <c r="AG282" s="169"/>
      <c r="AH282" s="169"/>
      <c r="AI282" s="169"/>
      <c r="AJ282" s="169"/>
      <c r="AK282" s="169"/>
      <c r="AL282" s="169"/>
      <c r="AM282" s="169"/>
      <c r="AN282" s="169"/>
      <c r="AO282" s="169"/>
      <c r="AP282" s="169"/>
      <c r="AQ282" s="169"/>
      <c r="AR282" s="169"/>
      <c r="AS282" s="169"/>
      <c r="AT282" s="169"/>
      <c r="AU282" s="169"/>
      <c r="AV282" s="169"/>
      <c r="AW282" s="169"/>
      <c r="AX282" s="169"/>
      <c r="AY282" s="169"/>
      <c r="AZ282" s="169"/>
      <c r="BA282" s="169"/>
      <c r="BB282" s="169"/>
      <c r="BC282" s="169"/>
      <c r="BD282" s="169"/>
      <c r="BE282" s="169"/>
      <c r="BF282" s="169"/>
      <c r="BG282" s="169"/>
      <c r="BH282" s="169"/>
    </row>
    <row r="283" spans="1:60" ht="22.5" outlineLevel="1" x14ac:dyDescent="0.2">
      <c r="A283" s="170"/>
      <c r="B283" s="180"/>
      <c r="C283" s="204" t="s">
        <v>269</v>
      </c>
      <c r="D283" s="183"/>
      <c r="E283" s="188">
        <v>50.384999999999998</v>
      </c>
      <c r="F283" s="193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4"/>
      <c r="U283" s="193"/>
      <c r="V283" s="169"/>
      <c r="W283" s="169"/>
      <c r="X283" s="169"/>
      <c r="Y283" s="169"/>
      <c r="Z283" s="169"/>
      <c r="AA283" s="169"/>
      <c r="AB283" s="169"/>
      <c r="AC283" s="169"/>
      <c r="AD283" s="169"/>
      <c r="AE283" s="169" t="s">
        <v>117</v>
      </c>
      <c r="AF283" s="169">
        <v>0</v>
      </c>
      <c r="AG283" s="169"/>
      <c r="AH283" s="169"/>
      <c r="AI283" s="169"/>
      <c r="AJ283" s="169"/>
      <c r="AK283" s="169"/>
      <c r="AL283" s="169"/>
      <c r="AM283" s="169"/>
      <c r="AN283" s="169"/>
      <c r="AO283" s="169"/>
      <c r="AP283" s="169"/>
      <c r="AQ283" s="169"/>
      <c r="AR283" s="169"/>
      <c r="AS283" s="169"/>
      <c r="AT283" s="169"/>
      <c r="AU283" s="169"/>
      <c r="AV283" s="169"/>
      <c r="AW283" s="169"/>
      <c r="AX283" s="169"/>
      <c r="AY283" s="169"/>
      <c r="AZ283" s="169"/>
      <c r="BA283" s="169"/>
      <c r="BB283" s="169"/>
      <c r="BC283" s="169"/>
      <c r="BD283" s="169"/>
      <c r="BE283" s="169"/>
      <c r="BF283" s="169"/>
      <c r="BG283" s="169"/>
      <c r="BH283" s="169"/>
    </row>
    <row r="284" spans="1:60" outlineLevel="1" x14ac:dyDescent="0.2">
      <c r="A284" s="170">
        <v>31</v>
      </c>
      <c r="B284" s="180" t="s">
        <v>273</v>
      </c>
      <c r="C284" s="203" t="s">
        <v>274</v>
      </c>
      <c r="D284" s="182" t="s">
        <v>122</v>
      </c>
      <c r="E284" s="187">
        <v>386.28500000000003</v>
      </c>
      <c r="F284" s="193">
        <v>14.71</v>
      </c>
      <c r="G284" s="193">
        <v>5682.25</v>
      </c>
      <c r="H284" s="193">
        <v>0</v>
      </c>
      <c r="I284" s="193">
        <f>ROUND(E284*H284,2)</f>
        <v>0</v>
      </c>
      <c r="J284" s="193">
        <v>14.71</v>
      </c>
      <c r="K284" s="193">
        <f>ROUND(E284*J284,2)</f>
        <v>5682.25</v>
      </c>
      <c r="L284" s="193">
        <v>21</v>
      </c>
      <c r="M284" s="193">
        <f>G284*(1+L284/100)</f>
        <v>6875.5225</v>
      </c>
      <c r="N284" s="193">
        <v>5.0000000000000002E-5</v>
      </c>
      <c r="O284" s="193">
        <f>ROUND(E284*N284,2)</f>
        <v>0.02</v>
      </c>
      <c r="P284" s="193">
        <v>0</v>
      </c>
      <c r="Q284" s="193">
        <f>ROUND(E284*P284,2)</f>
        <v>0</v>
      </c>
      <c r="R284" s="193"/>
      <c r="S284" s="193"/>
      <c r="T284" s="194">
        <v>0</v>
      </c>
      <c r="U284" s="193">
        <f>ROUND(E284*T284,2)</f>
        <v>0</v>
      </c>
      <c r="V284" s="169"/>
      <c r="W284" s="169"/>
      <c r="X284" s="169"/>
      <c r="Y284" s="169"/>
      <c r="Z284" s="169"/>
      <c r="AA284" s="169"/>
      <c r="AB284" s="169"/>
      <c r="AC284" s="169"/>
      <c r="AD284" s="169"/>
      <c r="AE284" s="169" t="s">
        <v>157</v>
      </c>
      <c r="AF284" s="169"/>
      <c r="AG284" s="169"/>
      <c r="AH284" s="169"/>
      <c r="AI284" s="169"/>
      <c r="AJ284" s="169"/>
      <c r="AK284" s="169"/>
      <c r="AL284" s="169"/>
      <c r="AM284" s="169"/>
      <c r="AN284" s="169"/>
      <c r="AO284" s="169"/>
      <c r="AP284" s="169"/>
      <c r="AQ284" s="169"/>
      <c r="AR284" s="169"/>
      <c r="AS284" s="169"/>
      <c r="AT284" s="169"/>
      <c r="AU284" s="169"/>
      <c r="AV284" s="169"/>
      <c r="AW284" s="169"/>
      <c r="AX284" s="169"/>
      <c r="AY284" s="169"/>
      <c r="AZ284" s="169"/>
      <c r="BA284" s="169"/>
      <c r="BB284" s="169"/>
      <c r="BC284" s="169"/>
      <c r="BD284" s="169"/>
      <c r="BE284" s="169"/>
      <c r="BF284" s="169"/>
      <c r="BG284" s="169"/>
      <c r="BH284" s="169"/>
    </row>
    <row r="285" spans="1:60" outlineLevel="1" x14ac:dyDescent="0.2">
      <c r="A285" s="170"/>
      <c r="B285" s="180"/>
      <c r="C285" s="204" t="s">
        <v>268</v>
      </c>
      <c r="D285" s="183"/>
      <c r="E285" s="188"/>
      <c r="F285" s="193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4"/>
      <c r="U285" s="193"/>
      <c r="V285" s="169"/>
      <c r="W285" s="169"/>
      <c r="X285" s="169"/>
      <c r="Y285" s="169"/>
      <c r="Z285" s="169"/>
      <c r="AA285" s="169"/>
      <c r="AB285" s="169"/>
      <c r="AC285" s="169"/>
      <c r="AD285" s="169"/>
      <c r="AE285" s="169" t="s">
        <v>117</v>
      </c>
      <c r="AF285" s="169">
        <v>0</v>
      </c>
      <c r="AG285" s="169"/>
      <c r="AH285" s="169"/>
      <c r="AI285" s="169"/>
      <c r="AJ285" s="169"/>
      <c r="AK285" s="169"/>
      <c r="AL285" s="169"/>
      <c r="AM285" s="169"/>
      <c r="AN285" s="169"/>
      <c r="AO285" s="169"/>
      <c r="AP285" s="169"/>
      <c r="AQ285" s="169"/>
      <c r="AR285" s="169"/>
      <c r="AS285" s="169"/>
      <c r="AT285" s="169"/>
      <c r="AU285" s="169"/>
      <c r="AV285" s="169"/>
      <c r="AW285" s="169"/>
      <c r="AX285" s="169"/>
      <c r="AY285" s="169"/>
      <c r="AZ285" s="169"/>
      <c r="BA285" s="169"/>
      <c r="BB285" s="169"/>
      <c r="BC285" s="169"/>
      <c r="BD285" s="169"/>
      <c r="BE285" s="169"/>
      <c r="BF285" s="169"/>
      <c r="BG285" s="169"/>
      <c r="BH285" s="169"/>
    </row>
    <row r="286" spans="1:60" ht="22.5" outlineLevel="1" x14ac:dyDescent="0.2">
      <c r="A286" s="170"/>
      <c r="B286" s="180"/>
      <c r="C286" s="204" t="s">
        <v>269</v>
      </c>
      <c r="D286" s="183"/>
      <c r="E286" s="188">
        <v>50.384999999999998</v>
      </c>
      <c r="F286" s="193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4"/>
      <c r="U286" s="193"/>
      <c r="V286" s="169"/>
      <c r="W286" s="169"/>
      <c r="X286" s="169"/>
      <c r="Y286" s="169"/>
      <c r="Z286" s="169"/>
      <c r="AA286" s="169"/>
      <c r="AB286" s="169"/>
      <c r="AC286" s="169"/>
      <c r="AD286" s="169"/>
      <c r="AE286" s="169" t="s">
        <v>117</v>
      </c>
      <c r="AF286" s="169">
        <v>0</v>
      </c>
      <c r="AG286" s="169"/>
      <c r="AH286" s="169"/>
      <c r="AI286" s="169"/>
      <c r="AJ286" s="169"/>
      <c r="AK286" s="169"/>
      <c r="AL286" s="169"/>
      <c r="AM286" s="169"/>
      <c r="AN286" s="169"/>
      <c r="AO286" s="169"/>
      <c r="AP286" s="169"/>
      <c r="AQ286" s="169"/>
      <c r="AR286" s="169"/>
      <c r="AS286" s="169"/>
      <c r="AT286" s="169"/>
      <c r="AU286" s="169"/>
      <c r="AV286" s="169"/>
      <c r="AW286" s="169"/>
      <c r="AX286" s="169"/>
      <c r="AY286" s="169"/>
      <c r="AZ286" s="169"/>
      <c r="BA286" s="169"/>
      <c r="BB286" s="169"/>
      <c r="BC286" s="169"/>
      <c r="BD286" s="169"/>
      <c r="BE286" s="169"/>
      <c r="BF286" s="169"/>
      <c r="BG286" s="169"/>
      <c r="BH286" s="169"/>
    </row>
    <row r="287" spans="1:60" outlineLevel="1" x14ac:dyDescent="0.2">
      <c r="A287" s="197"/>
      <c r="B287" s="198"/>
      <c r="C287" s="207" t="s">
        <v>270</v>
      </c>
      <c r="D287" s="199"/>
      <c r="E287" s="200">
        <v>335.9</v>
      </c>
      <c r="F287" s="201"/>
      <c r="G287" s="201"/>
      <c r="H287" s="201"/>
      <c r="I287" s="201"/>
      <c r="J287" s="201"/>
      <c r="K287" s="201"/>
      <c r="L287" s="201"/>
      <c r="M287" s="201"/>
      <c r="N287" s="201"/>
      <c r="O287" s="201"/>
      <c r="P287" s="201"/>
      <c r="Q287" s="201"/>
      <c r="R287" s="201"/>
      <c r="S287" s="201"/>
      <c r="T287" s="202"/>
      <c r="U287" s="201"/>
      <c r="V287" s="169"/>
      <c r="W287" s="169"/>
      <c r="X287" s="169"/>
      <c r="Y287" s="169"/>
      <c r="Z287" s="169"/>
      <c r="AA287" s="169"/>
      <c r="AB287" s="169"/>
      <c r="AC287" s="169"/>
      <c r="AD287" s="169"/>
      <c r="AE287" s="169" t="s">
        <v>117</v>
      </c>
      <c r="AF287" s="169">
        <v>0</v>
      </c>
      <c r="AG287" s="169"/>
      <c r="AH287" s="169"/>
      <c r="AI287" s="169"/>
      <c r="AJ287" s="169"/>
      <c r="AK287" s="169"/>
      <c r="AL287" s="169"/>
      <c r="AM287" s="169"/>
      <c r="AN287" s="169"/>
      <c r="AO287" s="169"/>
      <c r="AP287" s="169"/>
      <c r="AQ287" s="169"/>
      <c r="AR287" s="169"/>
      <c r="AS287" s="169"/>
      <c r="AT287" s="169"/>
      <c r="AU287" s="169"/>
      <c r="AV287" s="169"/>
      <c r="AW287" s="169"/>
      <c r="AX287" s="169"/>
      <c r="AY287" s="169"/>
      <c r="AZ287" s="169"/>
      <c r="BA287" s="169"/>
      <c r="BB287" s="169"/>
      <c r="BC287" s="169"/>
      <c r="BD287" s="169"/>
      <c r="BE287" s="169"/>
      <c r="BF287" s="169"/>
      <c r="BG287" s="169"/>
      <c r="BH287" s="169"/>
    </row>
    <row r="288" spans="1:60" x14ac:dyDescent="0.2">
      <c r="A288" s="6"/>
      <c r="B288" s="7" t="s">
        <v>275</v>
      </c>
      <c r="C288" s="208" t="s">
        <v>275</v>
      </c>
      <c r="D288" s="9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AC288">
        <v>15</v>
      </c>
      <c r="AD288">
        <v>21</v>
      </c>
    </row>
    <row r="289" spans="3:31" x14ac:dyDescent="0.2">
      <c r="C289" s="209"/>
      <c r="D289" s="164"/>
      <c r="AE289" t="s">
        <v>276</v>
      </c>
    </row>
    <row r="290" spans="3:31" x14ac:dyDescent="0.2">
      <c r="D290" s="164"/>
    </row>
    <row r="291" spans="3:31" x14ac:dyDescent="0.2">
      <c r="D291" s="164"/>
    </row>
    <row r="292" spans="3:31" x14ac:dyDescent="0.2">
      <c r="D292" s="164"/>
    </row>
    <row r="293" spans="3:31" x14ac:dyDescent="0.2">
      <c r="D293" s="164"/>
    </row>
    <row r="294" spans="3:31" x14ac:dyDescent="0.2">
      <c r="D294" s="164"/>
    </row>
    <row r="295" spans="3:31" x14ac:dyDescent="0.2">
      <c r="D295" s="164"/>
    </row>
    <row r="296" spans="3:31" x14ac:dyDescent="0.2">
      <c r="D296" s="164"/>
    </row>
    <row r="297" spans="3:31" x14ac:dyDescent="0.2">
      <c r="D297" s="164"/>
    </row>
    <row r="298" spans="3:31" x14ac:dyDescent="0.2">
      <c r="D298" s="164"/>
    </row>
    <row r="299" spans="3:31" x14ac:dyDescent="0.2">
      <c r="D299" s="164"/>
    </row>
    <row r="300" spans="3:31" x14ac:dyDescent="0.2">
      <c r="D300" s="164"/>
    </row>
    <row r="301" spans="3:31" x14ac:dyDescent="0.2">
      <c r="D301" s="164"/>
    </row>
    <row r="302" spans="3:31" x14ac:dyDescent="0.2">
      <c r="D302" s="164"/>
    </row>
    <row r="303" spans="3:31" x14ac:dyDescent="0.2">
      <c r="D303" s="164"/>
    </row>
    <row r="304" spans="3:31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ZL38 ZL38c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'ZL38 ZL38c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2015-07-16T14:27:15Z</cp:lastPrinted>
  <dcterms:created xsi:type="dcterms:W3CDTF">2009-04-08T07:15:50Z</dcterms:created>
  <dcterms:modified xsi:type="dcterms:W3CDTF">2015-07-17T12:58:36Z</dcterms:modified>
</cp:coreProperties>
</file>